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binete\Gabinete 2019-2020 e sg\Portal\Novo portal\Tarefas de atualização\5-Projetos\Miúdos a votos\2019-2020\Resultados\"/>
    </mc:Choice>
  </mc:AlternateContent>
  <xr:revisionPtr revIDLastSave="0" documentId="8_{11C2D951-3CB3-45E3-B2D5-40FDD4008514}" xr6:coauthVersionLast="47" xr6:coauthVersionMax="47" xr10:uidLastSave="{00000000-0000-0000-0000-000000000000}"/>
  <bookViews>
    <workbookView xWindow="-108" yWindow="-108" windowWidth="23256" windowHeight="12576" firstSheet="6" activeTab="6" xr2:uid="{00000000-000D-0000-FFFF-FFFF00000000}"/>
  </bookViews>
  <sheets>
    <sheet name="Secundário" sheetId="1" state="hidden" r:id="rId1"/>
    <sheet name="2CEB" sheetId="4" state="hidden" r:id="rId2"/>
    <sheet name="1CEB" sheetId="2" state="hidden" r:id="rId3"/>
    <sheet name="3CEB" sheetId="3" state="hidden" r:id="rId4"/>
    <sheet name="Auxiliar" sheetId="9" state="hidden" r:id="rId5"/>
    <sheet name="ListaUO's" sheetId="5" state="hidden" r:id="rId6"/>
    <sheet name="ResultadosAgrupamentos" sheetId="6" r:id="rId7"/>
    <sheet name="ResultadosEscolasNãoAgrupPúb" sheetId="7" r:id="rId8"/>
    <sheet name="ResultadosEscolasPrivadas" sheetId="8" r:id="rId9"/>
  </sheets>
  <definedNames>
    <definedName name="_xlnm._FilterDatabase" localSheetId="2" hidden="1">'1CEB'!$A$1:$V$1</definedName>
    <definedName name="_xlnm._FilterDatabase" localSheetId="1" hidden="1">'2CEB'!$A$1:$U$1</definedName>
    <definedName name="_xlnm._FilterDatabase" localSheetId="3" hidden="1">'3CEB'!$A$1:$X$1</definedName>
    <definedName name="_xlnm._FilterDatabase" localSheetId="4" hidden="1">Auxiliar!$G$1:$H$1</definedName>
    <definedName name="_xlnm._FilterDatabase" localSheetId="5" hidden="1">'ListaUO''s'!$A$1:$B$257</definedName>
    <definedName name="_xlnm._FilterDatabase" localSheetId="6" hidden="1">ResultadosAgrupamentos!$A$16:$C$16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6" i="3" l="1"/>
  <c r="X2" i="3"/>
  <c r="X76" i="3"/>
  <c r="X29" i="3"/>
  <c r="X135" i="3"/>
  <c r="X3" i="3"/>
  <c r="X77" i="3"/>
  <c r="X157" i="3"/>
  <c r="X65" i="3"/>
  <c r="X30" i="3"/>
  <c r="X21" i="3"/>
  <c r="X31" i="3"/>
  <c r="X128" i="3"/>
  <c r="X57" i="3"/>
  <c r="X140" i="3"/>
  <c r="X165" i="3"/>
  <c r="X32" i="3"/>
  <c r="X70" i="3"/>
  <c r="X158" i="3"/>
  <c r="X136" i="3"/>
  <c r="X148" i="3"/>
  <c r="X4" i="3"/>
  <c r="X125" i="3"/>
  <c r="X86" i="3"/>
  <c r="X142" i="3"/>
  <c r="X97" i="3"/>
  <c r="X37" i="3"/>
  <c r="X5" i="3"/>
  <c r="X6" i="3"/>
  <c r="X80" i="3"/>
  <c r="X7" i="3"/>
  <c r="X154" i="3"/>
  <c r="X8" i="3"/>
  <c r="X87" i="3"/>
  <c r="X104" i="3"/>
  <c r="X129" i="3"/>
  <c r="X38" i="3"/>
  <c r="X108" i="3"/>
  <c r="X163" i="3"/>
  <c r="X115" i="3"/>
  <c r="X94" i="3"/>
  <c r="X130" i="3"/>
  <c r="X50" i="3"/>
  <c r="X9" i="3"/>
  <c r="X98" i="3"/>
  <c r="X81" i="3"/>
  <c r="X22" i="3"/>
  <c r="X10" i="3"/>
  <c r="X156" i="3"/>
  <c r="X109" i="3"/>
  <c r="X122" i="3"/>
  <c r="X146" i="3"/>
  <c r="X160" i="3"/>
  <c r="X164" i="3"/>
  <c r="X39" i="3"/>
  <c r="X40" i="3"/>
  <c r="X133" i="3"/>
  <c r="X11" i="3"/>
  <c r="X41" i="3"/>
  <c r="X95" i="3"/>
  <c r="X12" i="3"/>
  <c r="X66" i="3"/>
  <c r="X42" i="3"/>
  <c r="X53" i="3"/>
  <c r="X59" i="3"/>
  <c r="X33" i="3"/>
  <c r="X13" i="3"/>
  <c r="X82" i="3"/>
  <c r="X23" i="3"/>
  <c r="X92" i="3"/>
  <c r="X24" i="3"/>
  <c r="X116" i="3"/>
  <c r="X118" i="3"/>
  <c r="X119" i="3"/>
  <c r="X123" i="3"/>
  <c r="X120" i="3"/>
  <c r="X67" i="3"/>
  <c r="X144" i="3"/>
  <c r="X134" i="3"/>
  <c r="X127" i="3"/>
  <c r="X25" i="3"/>
  <c r="X110" i="3"/>
  <c r="X14" i="3"/>
  <c r="X83" i="3"/>
  <c r="X117" i="3"/>
  <c r="X89" i="3"/>
  <c r="X84" i="3"/>
  <c r="X99" i="3"/>
  <c r="X141" i="3"/>
  <c r="X15" i="3"/>
  <c r="X68" i="3"/>
  <c r="X16" i="3"/>
  <c r="X121" i="3"/>
  <c r="X100" i="3"/>
  <c r="X26" i="3"/>
  <c r="X132" i="3"/>
  <c r="X43" i="3"/>
  <c r="X71" i="3"/>
  <c r="X62" i="3"/>
  <c r="X34" i="3"/>
  <c r="X162" i="3"/>
  <c r="X78" i="3"/>
  <c r="X105" i="3"/>
  <c r="X147" i="3"/>
  <c r="X101" i="3"/>
  <c r="X138" i="3"/>
  <c r="X112" i="3"/>
  <c r="X69" i="3"/>
  <c r="X111" i="3"/>
  <c r="X96" i="3"/>
  <c r="X27" i="3"/>
  <c r="X60" i="3"/>
  <c r="X159" i="3"/>
  <c r="X17" i="3"/>
  <c r="X63" i="3"/>
  <c r="X44" i="3"/>
  <c r="X90" i="3"/>
  <c r="X149" i="3"/>
  <c r="X93" i="3"/>
  <c r="X58" i="3"/>
  <c r="X79" i="3"/>
  <c r="X72" i="3"/>
  <c r="X107" i="3"/>
  <c r="X18" i="3"/>
  <c r="X88" i="3"/>
  <c r="X19" i="3"/>
  <c r="X131" i="3"/>
  <c r="X45" i="3"/>
  <c r="X155" i="3"/>
  <c r="X161" i="3"/>
  <c r="X20" i="3"/>
  <c r="X54" i="3"/>
  <c r="X137" i="3"/>
  <c r="X152" i="3"/>
  <c r="X51" i="3"/>
  <c r="X143" i="3"/>
  <c r="X28" i="3"/>
  <c r="X46" i="3"/>
  <c r="X64" i="3"/>
  <c r="X35" i="3"/>
  <c r="X47" i="3"/>
  <c r="X91" i="3"/>
  <c r="X124" i="3"/>
  <c r="X85" i="3"/>
  <c r="X48" i="3"/>
  <c r="X113" i="3"/>
  <c r="X150" i="3"/>
  <c r="X106" i="3"/>
  <c r="X167" i="3"/>
  <c r="X102" i="3"/>
  <c r="X145" i="3"/>
  <c r="X103" i="3"/>
  <c r="X52" i="3"/>
  <c r="X139" i="3"/>
  <c r="X126" i="3"/>
  <c r="X73" i="3"/>
  <c r="X55" i="3"/>
  <c r="X153" i="3"/>
  <c r="X49" i="3"/>
  <c r="X61" i="3"/>
  <c r="X166" i="3"/>
  <c r="X151" i="3"/>
  <c r="X56" i="3"/>
  <c r="X74" i="3"/>
  <c r="X75" i="3"/>
  <c r="X114" i="3"/>
  <c r="A13" i="8" l="1"/>
  <c r="F15" i="8" s="1"/>
  <c r="A13" i="7"/>
  <c r="F16" i="7" s="1"/>
  <c r="A12" i="6"/>
  <c r="B15" i="6" s="1"/>
  <c r="B42" i="8" l="1"/>
  <c r="B65" i="8" s="1"/>
  <c r="B36" i="6"/>
  <c r="B32" i="6"/>
  <c r="B28" i="6"/>
  <c r="B24" i="6"/>
  <c r="B20" i="6"/>
  <c r="B35" i="6"/>
  <c r="B31" i="6"/>
  <c r="B27" i="6"/>
  <c r="B23" i="6"/>
  <c r="B19" i="6"/>
  <c r="B34" i="6"/>
  <c r="B30" i="6"/>
  <c r="B26" i="6"/>
  <c r="B22" i="6"/>
  <c r="B18" i="6"/>
  <c r="B33" i="6"/>
  <c r="B29" i="6"/>
  <c r="B25" i="6"/>
  <c r="B21" i="6"/>
  <c r="B17" i="6"/>
  <c r="F36" i="8"/>
  <c r="G36" i="8" s="1"/>
  <c r="F35" i="8"/>
  <c r="F34" i="8"/>
  <c r="G34" i="8" s="1"/>
  <c r="F33" i="8"/>
  <c r="F32" i="8"/>
  <c r="F31" i="8"/>
  <c r="G31" i="8" s="1"/>
  <c r="F30" i="8"/>
  <c r="G30" i="8" s="1"/>
  <c r="F29" i="8"/>
  <c r="F28" i="8"/>
  <c r="G28" i="8" s="1"/>
  <c r="F27" i="8"/>
  <c r="G27" i="8" s="1"/>
  <c r="F26" i="8"/>
  <c r="F25" i="8"/>
  <c r="F24" i="8"/>
  <c r="G24" i="8" s="1"/>
  <c r="F23" i="8"/>
  <c r="G23" i="8" s="1"/>
  <c r="F22" i="8"/>
  <c r="F21" i="8"/>
  <c r="G21" i="8" s="1"/>
  <c r="F20" i="8"/>
  <c r="F19" i="8"/>
  <c r="F18" i="8"/>
  <c r="F17" i="8"/>
  <c r="G17" i="8" s="1"/>
  <c r="B15" i="8"/>
  <c r="F42" i="8"/>
  <c r="F37" i="7"/>
  <c r="G37" i="7" s="1"/>
  <c r="F36" i="7"/>
  <c r="F35" i="7"/>
  <c r="G35" i="7" s="1"/>
  <c r="F34" i="7"/>
  <c r="F33" i="7"/>
  <c r="G33" i="7" s="1"/>
  <c r="F32" i="7"/>
  <c r="G32" i="7" s="1"/>
  <c r="F31" i="7"/>
  <c r="F30" i="7"/>
  <c r="G30" i="7" s="1"/>
  <c r="F29" i="7"/>
  <c r="F28" i="7"/>
  <c r="F27" i="7"/>
  <c r="F26" i="7"/>
  <c r="F25" i="7"/>
  <c r="G25" i="7" s="1"/>
  <c r="F24" i="7"/>
  <c r="F23" i="7"/>
  <c r="F22" i="7"/>
  <c r="F21" i="7"/>
  <c r="F20" i="7"/>
  <c r="G20" i="7" s="1"/>
  <c r="F19" i="7"/>
  <c r="F18" i="7"/>
  <c r="B16" i="7"/>
  <c r="B43" i="7"/>
  <c r="F43" i="7"/>
  <c r="B42" i="6"/>
  <c r="F42" i="6"/>
  <c r="F15" i="6"/>
  <c r="G18" i="7" l="1"/>
  <c r="G20" i="8"/>
  <c r="B53" i="8"/>
  <c r="B48" i="8"/>
  <c r="B62" i="8"/>
  <c r="B49" i="8"/>
  <c r="B44" i="8"/>
  <c r="B58" i="8"/>
  <c r="B51" i="8"/>
  <c r="B52" i="8"/>
  <c r="C52" i="8" s="1"/>
  <c r="B45" i="8"/>
  <c r="B50" i="8"/>
  <c r="C50" i="8" s="1"/>
  <c r="B63" i="8"/>
  <c r="B61" i="8"/>
  <c r="B56" i="8"/>
  <c r="B57" i="8"/>
  <c r="B47" i="8"/>
  <c r="B54" i="8"/>
  <c r="B64" i="8"/>
  <c r="B59" i="8"/>
  <c r="B46" i="8"/>
  <c r="C46" i="8" s="1"/>
  <c r="B60" i="8"/>
  <c r="B55" i="8"/>
  <c r="B37" i="7"/>
  <c r="B33" i="7"/>
  <c r="B29" i="7"/>
  <c r="B25" i="7"/>
  <c r="C25" i="7" s="1"/>
  <c r="B21" i="7"/>
  <c r="B31" i="7"/>
  <c r="C31" i="7" s="1"/>
  <c r="B23" i="7"/>
  <c r="B30" i="7"/>
  <c r="B22" i="7"/>
  <c r="B36" i="7"/>
  <c r="B32" i="7"/>
  <c r="B28" i="7"/>
  <c r="B24" i="7"/>
  <c r="B20" i="7"/>
  <c r="C20" i="7" s="1"/>
  <c r="B35" i="7"/>
  <c r="B27" i="7"/>
  <c r="B19" i="7"/>
  <c r="B34" i="7"/>
  <c r="B26" i="7"/>
  <c r="C26" i="7" s="1"/>
  <c r="B18" i="7"/>
  <c r="B36" i="8"/>
  <c r="B32" i="8"/>
  <c r="B28" i="8"/>
  <c r="B24" i="8"/>
  <c r="C24" i="8" s="1"/>
  <c r="B20" i="8"/>
  <c r="B30" i="8"/>
  <c r="C30" i="8" s="1"/>
  <c r="B26" i="8"/>
  <c r="C26" i="8" s="1"/>
  <c r="B18" i="8"/>
  <c r="B29" i="8"/>
  <c r="B21" i="8"/>
  <c r="B17" i="8"/>
  <c r="B35" i="8"/>
  <c r="B31" i="8"/>
  <c r="B27" i="8"/>
  <c r="B23" i="8"/>
  <c r="B19" i="8"/>
  <c r="C19" i="8" s="1"/>
  <c r="B34" i="8"/>
  <c r="B22" i="8"/>
  <c r="B33" i="8"/>
  <c r="B25" i="8"/>
  <c r="G25" i="8"/>
  <c r="G29" i="8"/>
  <c r="G33" i="8"/>
  <c r="G18" i="8"/>
  <c r="G22" i="8"/>
  <c r="G19" i="8"/>
  <c r="G35" i="8"/>
  <c r="G32" i="8"/>
  <c r="G26" i="8"/>
  <c r="F38" i="8"/>
  <c r="F59" i="8"/>
  <c r="G59" i="8" s="1"/>
  <c r="F58" i="8"/>
  <c r="F57" i="8"/>
  <c r="F56" i="8"/>
  <c r="F55" i="8"/>
  <c r="F54" i="8"/>
  <c r="F53" i="8"/>
  <c r="F52" i="8"/>
  <c r="G52" i="8" s="1"/>
  <c r="F51" i="8"/>
  <c r="G51" i="8" s="1"/>
  <c r="F50" i="8"/>
  <c r="F49" i="8"/>
  <c r="G49" i="8" s="1"/>
  <c r="F48" i="8"/>
  <c r="F47" i="8"/>
  <c r="F46" i="8"/>
  <c r="F45" i="8"/>
  <c r="G45" i="8" s="1"/>
  <c r="F44" i="8"/>
  <c r="C65" i="8"/>
  <c r="C61" i="8"/>
  <c r="G26" i="7"/>
  <c r="G23" i="7"/>
  <c r="G22" i="7"/>
  <c r="G34" i="7"/>
  <c r="G19" i="7"/>
  <c r="G27" i="7"/>
  <c r="G31" i="7"/>
  <c r="G24" i="7"/>
  <c r="G36" i="7"/>
  <c r="G21" i="7"/>
  <c r="G29" i="7"/>
  <c r="F60" i="7"/>
  <c r="F59" i="7"/>
  <c r="F58" i="7"/>
  <c r="G58" i="7" s="1"/>
  <c r="F57" i="7"/>
  <c r="F56" i="7"/>
  <c r="G56" i="7" s="1"/>
  <c r="F55" i="7"/>
  <c r="G55" i="7" s="1"/>
  <c r="F54" i="7"/>
  <c r="G54" i="7" s="1"/>
  <c r="F53" i="7"/>
  <c r="G53" i="7" s="1"/>
  <c r="F52" i="7"/>
  <c r="F51" i="7"/>
  <c r="F50" i="7"/>
  <c r="F49" i="7"/>
  <c r="F48" i="7"/>
  <c r="F47" i="7"/>
  <c r="F46" i="7"/>
  <c r="G46" i="7" s="1"/>
  <c r="F45" i="7"/>
  <c r="G28" i="7"/>
  <c r="B65" i="7"/>
  <c r="B63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66" i="7"/>
  <c r="B64" i="7"/>
  <c r="B62" i="7"/>
  <c r="F39" i="7"/>
  <c r="B65" i="6"/>
  <c r="B61" i="6"/>
  <c r="B57" i="6"/>
  <c r="B53" i="6"/>
  <c r="B49" i="6"/>
  <c r="B64" i="6"/>
  <c r="B60" i="6"/>
  <c r="B56" i="6"/>
  <c r="B52" i="6"/>
  <c r="B48" i="6"/>
  <c r="B44" i="6"/>
  <c r="B63" i="6"/>
  <c r="B59" i="6"/>
  <c r="B55" i="6"/>
  <c r="B51" i="6"/>
  <c r="B47" i="6"/>
  <c r="B62" i="6"/>
  <c r="B58" i="6"/>
  <c r="B54" i="6"/>
  <c r="B50" i="6"/>
  <c r="B46" i="6"/>
  <c r="B45" i="6"/>
  <c r="F59" i="6"/>
  <c r="F55" i="6"/>
  <c r="F51" i="6"/>
  <c r="F47" i="6"/>
  <c r="F58" i="6"/>
  <c r="F54" i="6"/>
  <c r="F50" i="6"/>
  <c r="F46" i="6"/>
  <c r="F57" i="6"/>
  <c r="F53" i="6"/>
  <c r="F49" i="6"/>
  <c r="F45" i="6"/>
  <c r="F56" i="6"/>
  <c r="F52" i="6"/>
  <c r="G52" i="6" s="1"/>
  <c r="F48" i="6"/>
  <c r="F44" i="6"/>
  <c r="F32" i="6"/>
  <c r="F29" i="6"/>
  <c r="F23" i="6"/>
  <c r="F26" i="6"/>
  <c r="C25" i="6"/>
  <c r="F36" i="6"/>
  <c r="F24" i="6"/>
  <c r="F31" i="6"/>
  <c r="F34" i="6"/>
  <c r="F18" i="6"/>
  <c r="F21" i="6"/>
  <c r="F20" i="6"/>
  <c r="F27" i="6"/>
  <c r="F30" i="6"/>
  <c r="F33" i="6"/>
  <c r="F17" i="6"/>
  <c r="F28" i="6"/>
  <c r="F35" i="6"/>
  <c r="F19" i="6"/>
  <c r="F22" i="6"/>
  <c r="F25" i="6"/>
  <c r="C30" i="6"/>
  <c r="C32" i="6"/>
  <c r="C21" i="6"/>
  <c r="C26" i="6"/>
  <c r="C19" i="6"/>
  <c r="C33" i="6"/>
  <c r="C28" i="6"/>
  <c r="C31" i="6"/>
  <c r="C34" i="6"/>
  <c r="C20" i="6"/>
  <c r="C17" i="6"/>
  <c r="C36" i="6"/>
  <c r="C24" i="6"/>
  <c r="C23" i="6"/>
  <c r="C29" i="6"/>
  <c r="C35" i="6"/>
  <c r="C22" i="6"/>
  <c r="C18" i="6"/>
  <c r="C27" i="6"/>
  <c r="B38" i="6"/>
  <c r="C18" i="7" l="1"/>
  <c r="C19" i="7"/>
  <c r="C65" i="6"/>
  <c r="F61" i="6"/>
  <c r="G57" i="6"/>
  <c r="C63" i="8"/>
  <c r="C62" i="8"/>
  <c r="C55" i="8"/>
  <c r="G46" i="8"/>
  <c r="G54" i="8"/>
  <c r="G53" i="8"/>
  <c r="G47" i="8"/>
  <c r="G44" i="8"/>
  <c r="G48" i="8"/>
  <c r="G57" i="8"/>
  <c r="G50" i="8"/>
  <c r="G58" i="8"/>
  <c r="C49" i="6"/>
  <c r="C44" i="6"/>
  <c r="C61" i="6"/>
  <c r="C50" i="6"/>
  <c r="G51" i="6"/>
  <c r="G46" i="6"/>
  <c r="C54" i="8"/>
  <c r="C44" i="8"/>
  <c r="G55" i="8"/>
  <c r="G56" i="8"/>
  <c r="F61" i="8"/>
  <c r="C57" i="8"/>
  <c r="C23" i="8"/>
  <c r="C27" i="8"/>
  <c r="C31" i="8"/>
  <c r="C35" i="8"/>
  <c r="C20" i="8"/>
  <c r="C28" i="8"/>
  <c r="C32" i="8"/>
  <c r="C36" i="8"/>
  <c r="C17" i="8"/>
  <c r="C21" i="8"/>
  <c r="C25" i="8"/>
  <c r="C29" i="8"/>
  <c r="C33" i="8"/>
  <c r="B38" i="8"/>
  <c r="C18" i="8"/>
  <c r="C22" i="8"/>
  <c r="C34" i="8"/>
  <c r="C45" i="8"/>
  <c r="C49" i="8"/>
  <c r="C53" i="8"/>
  <c r="C58" i="8"/>
  <c r="C64" i="8"/>
  <c r="C47" i="8"/>
  <c r="C51" i="8"/>
  <c r="C59" i="8"/>
  <c r="B67" i="8"/>
  <c r="C48" i="8"/>
  <c r="C56" i="8"/>
  <c r="C60" i="8"/>
  <c r="C64" i="7"/>
  <c r="C21" i="7"/>
  <c r="G52" i="7"/>
  <c r="G60" i="7"/>
  <c r="G45" i="7"/>
  <c r="G51" i="7"/>
  <c r="C57" i="7"/>
  <c r="C54" i="7"/>
  <c r="C56" i="7"/>
  <c r="C58" i="7"/>
  <c r="C62" i="7"/>
  <c r="C66" i="7"/>
  <c r="C63" i="7"/>
  <c r="C47" i="7"/>
  <c r="C59" i="7"/>
  <c r="C52" i="7"/>
  <c r="C51" i="7"/>
  <c r="B68" i="7"/>
  <c r="C46" i="7"/>
  <c r="C24" i="7"/>
  <c r="C37" i="7"/>
  <c r="C22" i="7"/>
  <c r="C30" i="7"/>
  <c r="C27" i="7"/>
  <c r="C55" i="7"/>
  <c r="C65" i="7"/>
  <c r="C32" i="7"/>
  <c r="C48" i="7"/>
  <c r="C60" i="7"/>
  <c r="C33" i="7"/>
  <c r="C45" i="7"/>
  <c r="C49" i="7"/>
  <c r="C53" i="7"/>
  <c r="C61" i="7"/>
  <c r="C34" i="7"/>
  <c r="C50" i="7"/>
  <c r="C35" i="7"/>
  <c r="C29" i="7"/>
  <c r="G50" i="7"/>
  <c r="B39" i="7"/>
  <c r="G47" i="7"/>
  <c r="G59" i="7"/>
  <c r="C23" i="7"/>
  <c r="G48" i="7"/>
  <c r="C28" i="7"/>
  <c r="C36" i="7"/>
  <c r="G49" i="7"/>
  <c r="G57" i="7"/>
  <c r="F62" i="7"/>
  <c r="G45" i="6"/>
  <c r="G34" i="6"/>
  <c r="G32" i="6"/>
  <c r="G56" i="6"/>
  <c r="G59" i="6"/>
  <c r="G22" i="6"/>
  <c r="C53" i="6"/>
  <c r="G50" i="6"/>
  <c r="G48" i="6"/>
  <c r="C57" i="6"/>
  <c r="C45" i="6"/>
  <c r="C62" i="6"/>
  <c r="C59" i="6"/>
  <c r="C46" i="6"/>
  <c r="C63" i="6"/>
  <c r="C56" i="6"/>
  <c r="C48" i="6"/>
  <c r="C54" i="6"/>
  <c r="C51" i="6"/>
  <c r="C60" i="6"/>
  <c r="C58" i="6"/>
  <c r="C55" i="6"/>
  <c r="C47" i="6"/>
  <c r="C64" i="6"/>
  <c r="G49" i="6"/>
  <c r="G44" i="6"/>
  <c r="G58" i="6"/>
  <c r="G47" i="6"/>
  <c r="G53" i="6"/>
  <c r="G54" i="6"/>
  <c r="G55" i="6"/>
  <c r="G25" i="6"/>
  <c r="G28" i="6"/>
  <c r="G27" i="6"/>
  <c r="G35" i="6"/>
  <c r="B67" i="6"/>
  <c r="C52" i="6"/>
  <c r="G29" i="6"/>
  <c r="G23" i="6"/>
  <c r="G19" i="6"/>
  <c r="G17" i="6"/>
  <c r="G20" i="6"/>
  <c r="G31" i="6"/>
  <c r="G36" i="6"/>
  <c r="G33" i="6"/>
  <c r="G21" i="6"/>
  <c r="G24" i="6"/>
  <c r="G30" i="6"/>
  <c r="G18" i="6"/>
  <c r="G26" i="6"/>
  <c r="F38" i="6"/>
</calcChain>
</file>

<file path=xl/sharedStrings.xml><?xml version="1.0" encoding="utf-8"?>
<sst xmlns="http://schemas.openxmlformats.org/spreadsheetml/2006/main" count="1553" uniqueCount="705">
  <si>
    <t>Unidade Orgânica (Agrupamento de escolas/Escola não agrupada)</t>
  </si>
  <si>
    <t>D1 – After - Depois de o Conhecer</t>
  </si>
  <si>
    <t>D10 – Por treze razões</t>
  </si>
  <si>
    <t>D11 – O Principezinho</t>
  </si>
  <si>
    <t>D12 – A Rapariga que roubava Livros</t>
  </si>
  <si>
    <t>D13 – O Rapaz do Pijama às Riscas</t>
  </si>
  <si>
    <t>D14 – Sou um Crime</t>
  </si>
  <si>
    <t>D15 – O Tatuador de Auschwitz</t>
  </si>
  <si>
    <t>D16 – As Vantagens de ser Invisível</t>
  </si>
  <si>
    <t>D2 –Ao Fechar a Porta</t>
  </si>
  <si>
    <t>D3 – A culpa é das Estrelas</t>
  </si>
  <si>
    <t>D4 – O Diário de Anne Frank</t>
  </si>
  <si>
    <t>D5 – Foi sem Querer que te Quis</t>
  </si>
  <si>
    <t>D6 –  Harry Potter e a Pedra Filosofal</t>
  </si>
  <si>
    <t>D7 – A Lua de Joana</t>
  </si>
  <si>
    <t>D8 – Os Maias</t>
  </si>
  <si>
    <t>D9 – Mil Vezes Adeus</t>
  </si>
  <si>
    <t>Escola internacional de Aljezur</t>
  </si>
  <si>
    <t>Escola Profissional Gil Eanes de Portimão</t>
  </si>
  <si>
    <t>Escola Secundária de Amarante</t>
  </si>
  <si>
    <t>Escola Secundária Professor Doutor Flávio F. Pinto Resende, Cinfães</t>
  </si>
  <si>
    <t>Escolas Alcaides de Faria, Barcelos</t>
  </si>
  <si>
    <t>Escolas António Gedeão, Almada</t>
  </si>
  <si>
    <t>Escolas António Sérgio, Vila Nova de Gaia</t>
  </si>
  <si>
    <t>Escolas Artur Gonçalves, Torres Novas</t>
  </si>
  <si>
    <t>Escolas Braamcamp Freire - Pontinha, Odivelas</t>
  </si>
  <si>
    <t>Escolas Carolina Michaelis, Porto</t>
  </si>
  <si>
    <t>Escolas D. Dinis, Santo Tirso</t>
  </si>
  <si>
    <t>Escolas D. João II, Sintra</t>
  </si>
  <si>
    <t>Escolas da Lousã</t>
  </si>
  <si>
    <t>Escolas Daniel Faria, Paredes</t>
  </si>
  <si>
    <t>Escolas de Airães, Felgueiras</t>
  </si>
  <si>
    <t>Escolas de Albufeira Poente, Albufeira</t>
  </si>
  <si>
    <t>Escolas de Almeirim</t>
  </si>
  <si>
    <t>Escolas de Alter do Chão</t>
  </si>
  <si>
    <t>Escolas de Alvaiázere</t>
  </si>
  <si>
    <t>Escolas de Arga e Lima, Viana do Castelo</t>
  </si>
  <si>
    <t>Escolas de Barroselas, Viana do Castelo</t>
  </si>
  <si>
    <t>Escolas de Cabeceiras de Basto</t>
  </si>
  <si>
    <t>Escolas de Escariz, Arouca</t>
  </si>
  <si>
    <t>Escolas de Esgueira, Aveiro</t>
  </si>
  <si>
    <t>Escolas de Fajões, Oliveira de Azeméis</t>
  </si>
  <si>
    <t>Escolas de Lousada</t>
  </si>
  <si>
    <t>Escolas de Macedo de Cavaleiros</t>
  </si>
  <si>
    <t>Escolas de Massamá, Sintra</t>
  </si>
  <si>
    <t>Escolas de Mortágua</t>
  </si>
  <si>
    <t>Escolas de Muralhas do Minho, Valença</t>
  </si>
  <si>
    <t>Escolas de Nisa</t>
  </si>
  <si>
    <t>Escolas de Ovar Sul</t>
  </si>
  <si>
    <t>Escolas de Queluz-Belas, Sintra</t>
  </si>
  <si>
    <t>Escolas de Resende</t>
  </si>
  <si>
    <t>Escolas de Santiago do Cacém</t>
  </si>
  <si>
    <t>Escolas de São João da Pesqueira</t>
  </si>
  <si>
    <t>Escolas de Seia</t>
  </si>
  <si>
    <t>Escolas de Silves</t>
  </si>
  <si>
    <t>Escolas de Tondela Candido de Figueiredo</t>
  </si>
  <si>
    <t>Escolas de Valpaços</t>
  </si>
  <si>
    <t>Escolas de Vila Cova, Barcelos</t>
  </si>
  <si>
    <t>Escolas do Castêlo da Maia, Maia</t>
  </si>
  <si>
    <t>Escolas Dr. António da Costa Contreiras, Silves</t>
  </si>
  <si>
    <t>Escolas Dr. Ferreira da Silva, Oliveira de Azeméis</t>
  </si>
  <si>
    <t>Escolas Dr. Jorge Augusto Correia, Tavira</t>
  </si>
  <si>
    <t>Escolas Dr. Júlio Martins, Chaves</t>
  </si>
  <si>
    <t>Escolas Dr. Ramiro Salgado, Torre de Moncorvo</t>
  </si>
  <si>
    <t>Escolas Dr. Serafim Leite, São João da Madeira</t>
  </si>
  <si>
    <t>Escolas Ferreira de Castro, Oliveira de Azeméis</t>
  </si>
  <si>
    <t>Escolas José Afonso, Loures</t>
  </si>
  <si>
    <t>Escolas José Relvas, Alpiarça</t>
  </si>
  <si>
    <t>Escolas n.º 2 de Beja</t>
  </si>
  <si>
    <t>Escolas Oliveira Júnior, São João da Madeira</t>
  </si>
  <si>
    <t>Escolas Padre António de Andrade, Oleiros</t>
  </si>
  <si>
    <t>Escolas Padre António Martins de Oliveira, Lagoa</t>
  </si>
  <si>
    <t>Escolas Paulo da Gama, Seixal</t>
  </si>
  <si>
    <t>Escolas Pioneiros da Aviação Portuguesa, Amadora</t>
  </si>
  <si>
    <t>Escolas Professor Ruy Luís Gomes, Almada</t>
  </si>
  <si>
    <t>Escolas São Martinho do Porto, Alcobaça</t>
  </si>
  <si>
    <t>Escolas Terras de Larus, Seixal</t>
  </si>
  <si>
    <t xml:space="preserve">Lycée Alexandre Dumas </t>
  </si>
  <si>
    <t>Lycée International de Saint-Germain-en-Laye - Secção Portuguesa</t>
  </si>
  <si>
    <t>NA</t>
  </si>
  <si>
    <t>Secundário</t>
  </si>
  <si>
    <t>Unidade Orgânica (Agrupamento de Escolas/Escola não agrupada)</t>
  </si>
  <si>
    <t>A1 – A que sabe a Lua?</t>
  </si>
  <si>
    <t>A10 - A Maior Flor do Mundo</t>
  </si>
  <si>
    <t>A11 - A Menina do Mar</t>
  </si>
  <si>
    <t>A12 - Não Abras Este Livro</t>
  </si>
  <si>
    <t>A13 - Não Abras Este Livro Outra Vez</t>
  </si>
  <si>
    <t>A14 - O Novelo das Emoções</t>
  </si>
  <si>
    <t>A15 – Os Ovos Misteriosos</t>
  </si>
  <si>
    <t>A16 – Poemas da Verdade e da Mentira</t>
  </si>
  <si>
    <t>A17 – Porque é que os Animais não conduzem?</t>
  </si>
  <si>
    <t>A18 - O Principezinho</t>
  </si>
  <si>
    <t>A19 - O Rapaz de Bronze</t>
  </si>
  <si>
    <t>A2 – O Cuquedo</t>
  </si>
  <si>
    <t>A20 – O Tubarão na Banheira</t>
  </si>
  <si>
    <t>A3 - Cuscas no Castelo de Guimarães</t>
  </si>
  <si>
    <t>A4 - O Diário de um Banana - Livro 1: Um Romance com Cartoons</t>
  </si>
  <si>
    <t>A5 – O Elefante Cor-de-Rosa</t>
  </si>
  <si>
    <t>A6 - A Girafa que comia Estrelas</t>
  </si>
  <si>
    <t>A7 - Gravity Falls - Diário 3</t>
  </si>
  <si>
    <t>A8 - Há Fogo na Floresta</t>
  </si>
  <si>
    <t>A9 - Lia, uma Doce Menina</t>
  </si>
  <si>
    <t>Colégio CCG</t>
  </si>
  <si>
    <t>Colégio Português de Luanda</t>
  </si>
  <si>
    <t>Escola Básica da Ponte, Vila das Aves, Santo Tirso</t>
  </si>
  <si>
    <t>Escola Básica do Primeiro Ciclo com Pré Escolar da Ajuda - Funchal</t>
  </si>
  <si>
    <t>Escola Básica Integrada da Ribeira Grande</t>
  </si>
  <si>
    <t>Escola Europeia de Bruxelas II</t>
  </si>
  <si>
    <t>Escola Básica Integrada de Ribeira Grande</t>
  </si>
  <si>
    <t>Escolas 4 de Outubro, Loures</t>
  </si>
  <si>
    <t>Escolas Abel Salazar, Matosinhos</t>
  </si>
  <si>
    <t>Escolas Agualva Mira Sintra, Sintra</t>
  </si>
  <si>
    <t>Escolas Alberto Sampaio, Braga</t>
  </si>
  <si>
    <t>Escolas Alfredo da Silva, Sintra</t>
  </si>
  <si>
    <t>Escolas Almeida Garrett, Amadora</t>
  </si>
  <si>
    <t>Escolas André de Gouveia, Évora</t>
  </si>
  <si>
    <t>Escolas André Soares, Braga</t>
  </si>
  <si>
    <t>Escolas António Alves de Amorim, Santa Maria da Feira</t>
  </si>
  <si>
    <t>Escolas Aquilino Ribeiro, Oeiras</t>
  </si>
  <si>
    <t>Escolas Baixa-Chiado, Lisboa</t>
  </si>
  <si>
    <t>Escolas Barbosa du Bocage, Setúbal</t>
  </si>
  <si>
    <t>Escolas Coimbra Centro</t>
  </si>
  <si>
    <t>Escolas Coimbra Sul</t>
  </si>
  <si>
    <t>Escolas Conde de Ourém, Ourém</t>
  </si>
  <si>
    <t>Escolas D. Carlos I, Sintra</t>
  </si>
  <si>
    <t>Escolas D. Dinis, Odivelas</t>
  </si>
  <si>
    <t>Escolas D. Filipa de Lencastre, Lisboa</t>
  </si>
  <si>
    <t>Escolas D. Manuel de Faria e Sousa, Felgueiras</t>
  </si>
  <si>
    <t>Escolas D. Maria II, Braga</t>
  </si>
  <si>
    <t>Escolas D. Maria II, Sintra</t>
  </si>
  <si>
    <t>Escolas D. Maria II, Vila Nova de Famalicão</t>
  </si>
  <si>
    <t>Escolas D. Pedro I, Vila Nova de Gaia</t>
  </si>
  <si>
    <t>Escolas D. Pedro IV, Vila do Conde</t>
  </si>
  <si>
    <t>Escolas D. Sancho I - Pontével, Cartaxo</t>
  </si>
  <si>
    <t>Escolas da Abelheira, Viana do Castelo</t>
  </si>
  <si>
    <t>Escolas da Benedita, Alcobaça</t>
  </si>
  <si>
    <t>Escolas da Ericeira, Mafra</t>
  </si>
  <si>
    <t>Escolas da Senhora da Hora, Matosinhos</t>
  </si>
  <si>
    <t>Escolas da Trofa</t>
  </si>
  <si>
    <t>Escolas da Zona Urbana da Figueira da Foz</t>
  </si>
  <si>
    <t>Escolas de Albergaria-a-Velha</t>
  </si>
  <si>
    <t>Escolas de Albufeira</t>
  </si>
  <si>
    <t>Escolas de Alcabideche, Cascais</t>
  </si>
  <si>
    <t>Escolas de Alcochete</t>
  </si>
  <si>
    <t>Escolas de Álvaro Velho, Barreiro</t>
  </si>
  <si>
    <t>Escolas de Arcozelo, Ponte de Lima</t>
  </si>
  <si>
    <t>Escolas de Argoncilhe, Santa Maria da Feira</t>
  </si>
  <si>
    <t>Escolas de Aveiro</t>
  </si>
  <si>
    <t>Escolas de Aver-o-Mar, Póvoa de Varzim</t>
  </si>
  <si>
    <t>Escolas de Azeitão, Setúbal</t>
  </si>
  <si>
    <t>Escolas de Bemposta, Portimão</t>
  </si>
  <si>
    <t>Escolas de Búzio, Vale de Cambra</t>
  </si>
  <si>
    <t>Escolas de Caneças, Odivelas</t>
  </si>
  <si>
    <t>Escolas de Castelo de Vide</t>
  </si>
  <si>
    <t>Escolas de Catujal - Unhos, Loures</t>
  </si>
  <si>
    <t>Escolas de Condeixa-a-Nova</t>
  </si>
  <si>
    <t>Escolas de Constância</t>
  </si>
  <si>
    <t>Escolas de Ermesinde, Valongo</t>
  </si>
  <si>
    <t>Escolas de Estremoz</t>
  </si>
  <si>
    <t>Escolas de Ferreira do Zêzere</t>
  </si>
  <si>
    <t>Escolas de Gondifelos, Vila Nova de Famalicão</t>
  </si>
  <si>
    <t>Escolas de Gouveia</t>
  </si>
  <si>
    <t>Escolas de Ínfias, Vízela</t>
  </si>
  <si>
    <t>Escolas de Loureiro, Oliveira de Azeméis</t>
  </si>
  <si>
    <t>Escolas de Marrazes, Leiria</t>
  </si>
  <si>
    <t>Escolas de Maximinos, Braga</t>
  </si>
  <si>
    <t>Escolas de Melgaço</t>
  </si>
  <si>
    <t>Escolas de Miranda do Corvo</t>
  </si>
  <si>
    <t>Escolas de Monchique</t>
  </si>
  <si>
    <t>Escolas de Monforte</t>
  </si>
  <si>
    <t>Escolas de Monserrate, Viana do Castelo</t>
  </si>
  <si>
    <t>Escolas de Monte da Ola, Viana do Castelo</t>
  </si>
  <si>
    <t>Escolas de Murtosa</t>
  </si>
  <si>
    <t>Escolas de Oliveira do Bairro</t>
  </si>
  <si>
    <t>Escolas de Ourique</t>
  </si>
  <si>
    <t>Escolas de Ovar</t>
  </si>
  <si>
    <t>Escolas de Palmela</t>
  </si>
  <si>
    <t>Escolas de Pedrouços, Maia</t>
  </si>
  <si>
    <t>Escolas de Pegões, Canha e Santo Isidro, Montijo</t>
  </si>
  <si>
    <t>Escolas de Penacova</t>
  </si>
  <si>
    <t>Escolas de Póvoa de Lanhoso</t>
  </si>
  <si>
    <t>Escolas de Prado, Vila Verde</t>
  </si>
  <si>
    <t>Escolas de Real, Braga</t>
  </si>
  <si>
    <t>Escolas de Santa Comba Dão</t>
  </si>
  <si>
    <t>Escolas de Santa Maria dos Olivais, Lisboa</t>
  </si>
  <si>
    <t>Escolas de Santo André, Barreiro</t>
  </si>
  <si>
    <t>Escolas de São Gonçalo, Torres Vedras</t>
  </si>
  <si>
    <t>Escolas de São Pedro da Cova, Gondomar</t>
  </si>
  <si>
    <t>Escolas de Sátão</t>
  </si>
  <si>
    <t>Escolas de Souselo, Cinfães</t>
  </si>
  <si>
    <t>Escolas de Valdevez, Arcos de Valdevez</t>
  </si>
  <si>
    <t>Escolas de Vale de Milhaços, Seixal</t>
  </si>
  <si>
    <t>Escolas do Barreiro</t>
  </si>
  <si>
    <t>Escolas do Montijo</t>
  </si>
  <si>
    <t>Escolas Dr. António Granjo, Chaves</t>
  </si>
  <si>
    <t>Escolas Dr. Bissaya Barreto, Castanheira de Pera</t>
  </si>
  <si>
    <t>Escolas Dr. Correia Mateus, Leiria</t>
  </si>
  <si>
    <t>Escolas Dr. Flávio Gonçalves, Póvoa de Varzim</t>
  </si>
  <si>
    <t>Escolas Dr. Guilherme Correia de Carvalho, Seia</t>
  </si>
  <si>
    <t>Escolas Dr. João Araújo Correia, Peso da Régua</t>
  </si>
  <si>
    <t>Escolas Drª Laura Ayres, Loulé</t>
  </si>
  <si>
    <t>Escolas Elias Garcia, Almada</t>
  </si>
  <si>
    <t>Escolas Emídio Navarro, Almada</t>
  </si>
  <si>
    <t>Escolas Escultor António Fernandes Sá, Vila Nova de Gaia</t>
  </si>
  <si>
    <t>Escolas Escultor Francisco dos Santos, Sintra</t>
  </si>
  <si>
    <t>Escolas Eugénio de Castro, Coimbra</t>
  </si>
  <si>
    <t>Escolas Fernando Namora, Amadora</t>
  </si>
  <si>
    <t>Escolas Fernando Pessoa, Santa Maria da Feira</t>
  </si>
  <si>
    <t>Escolas Francisco Simões, Almada</t>
  </si>
  <si>
    <t>Escolas Gabriel Pereira, Évora</t>
  </si>
  <si>
    <t>Escolas Gualdim Pais, Pombal</t>
  </si>
  <si>
    <t>Escolas João de Meira, Guimarães</t>
  </si>
  <si>
    <t>Escolas João Villaret, Loures</t>
  </si>
  <si>
    <t>Escolas Júlio Dinis, Gondomar</t>
  </si>
  <si>
    <t>Escolas Manuel Teixeira Gomes, Portimão</t>
  </si>
  <si>
    <t>Escolas Maria Keil, Loures</t>
  </si>
  <si>
    <t>Escolas Marinha Grande Poente</t>
  </si>
  <si>
    <t>Escolas Martinho Árias, Soure</t>
  </si>
  <si>
    <t>Escolas Miguel Torga, Bragança</t>
  </si>
  <si>
    <t>Escolas n.º 3 de Rio Tinto, Gondomar</t>
  </si>
  <si>
    <t>Escolas Padre João Coelho Cabanita, Loulé</t>
  </si>
  <si>
    <t>Escolas Padre João Rodrigues, Sernancelhe</t>
  </si>
  <si>
    <t>Escolas Pinheiro e Rosa, Faro</t>
  </si>
  <si>
    <t>Escolas Piscinas - Olivais, Lisboa</t>
  </si>
  <si>
    <t>Escolas Rainha D. Leonor, Lisboa</t>
  </si>
  <si>
    <t>Escolas Rainha Santa Isabel, Pedrulha, Coimbra</t>
  </si>
  <si>
    <t>Escolas Rio Arade, Lagoa</t>
  </si>
  <si>
    <t>Escolas Santos Simões, Guimarães</t>
  </si>
  <si>
    <t>Escolas Sebastião da Gama, Setúbal</t>
  </si>
  <si>
    <t>Escolas Vergílio Ferreira, Lisboa</t>
  </si>
  <si>
    <t>Rótulos de Linha</t>
  </si>
  <si>
    <t>C1 – After - Depois de o Conhecer</t>
  </si>
  <si>
    <t>C10 - Harry Potter e o Cálice de Fogo</t>
  </si>
  <si>
    <t>C11 - Harry Potter e o Prisioneiro de Azkaban</t>
  </si>
  <si>
    <t>C12 - Harry Potter e os Talismãs da Morte</t>
  </si>
  <si>
    <t>C13 - História de uma Gaivota e do Gato que a Ensinou a Voar</t>
  </si>
  <si>
    <t>C14 - A Lua de Joana</t>
  </si>
  <si>
    <t>C15 – A Minha Vida Fora de Série 3.ª temporada</t>
  </si>
  <si>
    <t>C16 – O Principezinho</t>
  </si>
  <si>
    <t>C17 – O Rapaz do Pijama às Riscas</t>
  </si>
  <si>
    <t>C18 - O Rapaz Milionário</t>
  </si>
  <si>
    <t>C19 - O Recruta</t>
  </si>
  <si>
    <t>C2 – Avozinha Gângster</t>
  </si>
  <si>
    <t>C20 - Stranger Things - Mentes Inquietas</t>
  </si>
  <si>
    <t>C21 - Ulisses</t>
  </si>
  <si>
    <t>C22 - Uma Questão de Cor</t>
  </si>
  <si>
    <t>C3 – O Cavaleiro da Dinamarca</t>
  </si>
  <si>
    <t>C4 – A Culpa é das Estrelas</t>
  </si>
  <si>
    <t>C5 - O Diário de Anne Frank</t>
  </si>
  <si>
    <t>C6 - O Diário de um Banana - Livro 1: Um Romance com Cartoons</t>
  </si>
  <si>
    <t>C7 - A Fada Oriana</t>
  </si>
  <si>
    <t>C8 - Harry Potter e a Câmara dos Segredos</t>
  </si>
  <si>
    <t>C9 - Harry Potter e a Pedra Filosofal</t>
  </si>
  <si>
    <t xml:space="preserve"> não ident.</t>
  </si>
  <si>
    <t>Colégio Cesário Verde</t>
  </si>
  <si>
    <t>Colégio Santa Eulália - só até ao 2.º ciclo - voto nulo</t>
  </si>
  <si>
    <t>Escola Portuguesa de Moçambique</t>
  </si>
  <si>
    <t>Escola Profissional Gustave Eiffel</t>
  </si>
  <si>
    <t>Escola Secundária Dr. José Afonso, Arrentela, Seixal</t>
  </si>
  <si>
    <t>Escola Secundária Henrique Medina, Esposende</t>
  </si>
  <si>
    <t>Escola Secundária Infanta D. Maria, Coimbra</t>
  </si>
  <si>
    <t>Escola Secundária Jorge Peixinho, Montijo</t>
  </si>
  <si>
    <t>Escola Secundária Manuel Arriaga</t>
  </si>
  <si>
    <t>Escola Secundária Quinta das Palmeiras, Covilhã</t>
  </si>
  <si>
    <t>Escolas Alexandre Herculano, Porto</t>
  </si>
  <si>
    <t>Escolas Álvaro Coutinho - o Magriço, Penedono</t>
  </si>
  <si>
    <t>Escolas António Correia de Oliveira, Esposende</t>
  </si>
  <si>
    <t>Escolas António Rodrigues Sampaio, Esposende</t>
  </si>
  <si>
    <t>Escolas António Sérgio, Sintra</t>
  </si>
  <si>
    <t>Escolas Cidade do Entroncamento</t>
  </si>
  <si>
    <t>Escolas Coelho e Castro, Santa Maria da Feira</t>
  </si>
  <si>
    <t>Escolas D. Afonso Henriques, Guimarães</t>
  </si>
  <si>
    <t>Escolas D. Dinis, Leiria</t>
  </si>
  <si>
    <t>Escolas D. João II, Caldas da Rainha</t>
  </si>
  <si>
    <t>Escolas Daniel Sampaio, Almada</t>
  </si>
  <si>
    <t>Escolas das Laranjeiras, Lisboa</t>
  </si>
  <si>
    <t>Escolas de Alcoutim</t>
  </si>
  <si>
    <t>Escolas de Alfornelos, Amadora</t>
  </si>
  <si>
    <t>Escolas de Amarante</t>
  </si>
  <si>
    <t>Escolas de Benfica, Lisboa</t>
  </si>
  <si>
    <t>Escolas de Canelas, Vila Nova de Gaia</t>
  </si>
  <si>
    <t>Escolas de Celeirós, Braga</t>
  </si>
  <si>
    <t>Escolas de Eiriz, Baião</t>
  </si>
  <si>
    <t>Escolas de Miranda do Douro</t>
  </si>
  <si>
    <t>Escolas de Ourém</t>
  </si>
  <si>
    <t>Escolas de Paço de Sousa, Penafiel</t>
  </si>
  <si>
    <t>Escolas de Portela e Moscavide, Loures</t>
  </si>
  <si>
    <t>Escolas de Santa Maria Maior, Viana do Castelo</t>
  </si>
  <si>
    <t>Escolas de Santa Marta de Penaguião</t>
  </si>
  <si>
    <t>Escolas de Sobreira, Paredes</t>
  </si>
  <si>
    <t>Escolas de Vagos</t>
  </si>
  <si>
    <t>Escolas Diogo de Macedo, Vila Nova de Gaia</t>
  </si>
  <si>
    <t>Escolas do Levante da Maia, Maia</t>
  </si>
  <si>
    <t>Escolas do Restelo, Lisboa</t>
  </si>
  <si>
    <t>Escolas Domingos Sequeira, Leiria</t>
  </si>
  <si>
    <t>Escolas Dr. Alberto Iria, Olhão</t>
  </si>
  <si>
    <t>Escolas Dr. Francisco Fernandes Lopes, Olhão</t>
  </si>
  <si>
    <t>Escolas Emídio Garcia, Bragança</t>
  </si>
  <si>
    <t>Escolas Figueira Norte, Figueira da Foz</t>
  </si>
  <si>
    <t>Escolas Frei João de Vila do Conde, Vila do Conde</t>
  </si>
  <si>
    <t>Escolas Gil Paes, Torres Novas</t>
  </si>
  <si>
    <t>Escolas Gonçalo Sampaio, Póvoa de Lanhoso</t>
  </si>
  <si>
    <t>Escolas Infanta D. Mafalda, Gondomar</t>
  </si>
  <si>
    <t>Escolas João de Barros, Seixal</t>
  </si>
  <si>
    <t>Escolas José Cardoso Pires, Amadora</t>
  </si>
  <si>
    <t>Escolas José Sanches e S. Vicente da Beira</t>
  </si>
  <si>
    <t>Escolas Josefa de Óbidos, Óbidos</t>
  </si>
  <si>
    <t>Escolas Júdice Fialho, Portimão</t>
  </si>
  <si>
    <t>Escolas Miguel Torga, Amadora</t>
  </si>
  <si>
    <t>Escolas Nº 1 de Abrantes</t>
  </si>
  <si>
    <t>Escolas Padre Benjamim Salgado, Vila Nova de Famalicão</t>
  </si>
  <si>
    <t>Escolas Patrício Prazeres, Lisboa</t>
  </si>
  <si>
    <t>Escolas Poeta António Aleixo, Portimão</t>
  </si>
  <si>
    <t>Escolas Professor Agostinho da Silva, Sintra</t>
  </si>
  <si>
    <t>Escolas Professor Paula Nogueira, Olhão</t>
  </si>
  <si>
    <t>Escolas Soares Basto, Oliveira de Azeméis</t>
  </si>
  <si>
    <t>Escolas Soares dos Reis, Vila Nova de Gaia</t>
  </si>
  <si>
    <t>Escolas Tomaz Pelayo, Santo Tirso</t>
  </si>
  <si>
    <t>Instituto Nun´ Álvres</t>
  </si>
  <si>
    <t>B1 – Ali Babá e os Quarenta Ladrões</t>
  </si>
  <si>
    <t>B10 - Gravity Falls - Diário 3</t>
  </si>
  <si>
    <t>B11 - Harry Potter e a Câmara dos Segredos</t>
  </si>
  <si>
    <t>B12 - Harry Potter e a Pedra Filosofal</t>
  </si>
  <si>
    <t>B13 - Harry Potter e o Cálice de Fogo</t>
  </si>
  <si>
    <t>B14 - A Menina do Mar</t>
  </si>
  <si>
    <t>B15 – Poemas da Verdade e da Mentira</t>
  </si>
  <si>
    <t>B16 – O Príncipe Nabo</t>
  </si>
  <si>
    <t>B17 – O Principezinho</t>
  </si>
  <si>
    <t>B18 - O Rapaz de Bronze</t>
  </si>
  <si>
    <t>B19 - Ulisses</t>
  </si>
  <si>
    <t>B2 – Avozinha Gângster</t>
  </si>
  <si>
    <t>B20 - A Viúva e o Papagaio</t>
  </si>
  <si>
    <t>B3 - O Diário de um Banana - Livro 1: Um Romance com Cartoons</t>
  </si>
  <si>
    <t>B4 - O Diário de um Banana - Livro 13: Vai Tudo Abaixo</t>
  </si>
  <si>
    <t>B5 - O Diário de um Banana - Livro 2: O Rodrick é Terrível</t>
  </si>
  <si>
    <t>B6 - O Diário de um Banana - Livro 3: A última Gota</t>
  </si>
  <si>
    <t>B7 - O Diário de um Banana - Livro 4: Um Dia de Cão</t>
  </si>
  <si>
    <t>B8 - Diário de uma Totó 1</t>
  </si>
  <si>
    <t>B9 - A Fada Oriana</t>
  </si>
  <si>
    <t>A Colina do Sol</t>
  </si>
  <si>
    <t>Colégio Conciliar de Maria Imaculada</t>
  </si>
  <si>
    <t>Escolas Alexandre Herculano, Santarém</t>
  </si>
  <si>
    <t>Escolas D. José I, Vila Real de Santo António</t>
  </si>
  <si>
    <t>Escolas D. Sancho I, Vila Nova de Famalicão</t>
  </si>
  <si>
    <t>Escolas da Moita</t>
  </si>
  <si>
    <t>Escolas de Amareleja, Moura</t>
  </si>
  <si>
    <t>Escolas de Canas de Senhorim, Nelas</t>
  </si>
  <si>
    <t>Escolas de Carregal do Sal</t>
  </si>
  <si>
    <t>Escolas de Colos, Odemira</t>
  </si>
  <si>
    <t>Escolas de Corga do Lobão, Santa Maria da Feira</t>
  </si>
  <si>
    <t>Escolas de Ferreiras, Albufeira</t>
  </si>
  <si>
    <t>Escolas de Mondim de Basto</t>
  </si>
  <si>
    <t>Escolas de Mosteiro e Cávado, Braga</t>
  </si>
  <si>
    <t>Escolas de Murça</t>
  </si>
  <si>
    <t>Escolas de Oliveirinha, Aveiro</t>
  </si>
  <si>
    <t>Escolas de Pombal</t>
  </si>
  <si>
    <t>Escolas de Santo António, Barreiro</t>
  </si>
  <si>
    <t>Escolas de Trancoso</t>
  </si>
  <si>
    <t>Escolas de Vila Nova da Barquinha</t>
  </si>
  <si>
    <t>Escolas de Vila Real de Santo António</t>
  </si>
  <si>
    <t>Escolas Dr. Mário Sacramento, Aveiro</t>
  </si>
  <si>
    <t>Escolas Gil Vicente, Lisboa</t>
  </si>
  <si>
    <t>Escolas José Maria dos Santos, Palmela</t>
  </si>
  <si>
    <t>Escolas Júlio Dantas, Lagos</t>
  </si>
  <si>
    <t>Escolas Nuno Gonçalves, Lisboa</t>
  </si>
  <si>
    <t>Não identificável</t>
  </si>
  <si>
    <t>UO</t>
  </si>
  <si>
    <t>Escolas Miguel Torga, Sintra</t>
  </si>
  <si>
    <t>Airães, Felgueiras</t>
  </si>
  <si>
    <t>Albergaria-a-Velha</t>
  </si>
  <si>
    <t>Albufeira</t>
  </si>
  <si>
    <t>Albufeira Poente, Albufeira</t>
  </si>
  <si>
    <t>Alcabideche, Cascais</t>
  </si>
  <si>
    <t>Alcochete</t>
  </si>
  <si>
    <t>Alcoutim</t>
  </si>
  <si>
    <t>Alfornelos, Amadora</t>
  </si>
  <si>
    <t>Almeirim</t>
  </si>
  <si>
    <t>Alter do Chão</t>
  </si>
  <si>
    <t>Alvaiázere</t>
  </si>
  <si>
    <t>Álvaro Velho, Barreiro</t>
  </si>
  <si>
    <t>Amarante</t>
  </si>
  <si>
    <t>Amareleja, Moura</t>
  </si>
  <si>
    <t>Arcozelo, Ponte de Lima</t>
  </si>
  <si>
    <t>Arga e Lima, Viana do Castelo</t>
  </si>
  <si>
    <t>Argoncilhe, Santa Maria da Feira</t>
  </si>
  <si>
    <t>Aveiro</t>
  </si>
  <si>
    <t>Aver-o-Mar, Póvoa de Varzim</t>
  </si>
  <si>
    <t>Azeitão, Setúbal</t>
  </si>
  <si>
    <t>Barroselas, Viana do Castelo</t>
  </si>
  <si>
    <t>Bemposta, Portimão</t>
  </si>
  <si>
    <t>Benfica, Lisboa</t>
  </si>
  <si>
    <t>Búzio, Vale de Cambra</t>
  </si>
  <si>
    <t>Cabeceiras de Basto</t>
  </si>
  <si>
    <t>Canas de Senhorim, Nelas</t>
  </si>
  <si>
    <t>Caneças, Odivelas</t>
  </si>
  <si>
    <t>Canelas, Vila Nova de Gaia</t>
  </si>
  <si>
    <t>Carregal do Sal</t>
  </si>
  <si>
    <t>Castelo de Vide</t>
  </si>
  <si>
    <t>Catujal - Unhos, Loures</t>
  </si>
  <si>
    <t>Celeirós, Braga</t>
  </si>
  <si>
    <t>Colos, Odemira</t>
  </si>
  <si>
    <t>Condeixa-a-Nova</t>
  </si>
  <si>
    <t>Constância</t>
  </si>
  <si>
    <t>Corga do Lobão, Santa Maria da Feira</t>
  </si>
  <si>
    <t>Eiriz, Baião</t>
  </si>
  <si>
    <t>Ermesinde, Valongo</t>
  </si>
  <si>
    <t>Escariz, Arouca</t>
  </si>
  <si>
    <t>Esgueira, Aveiro</t>
  </si>
  <si>
    <t>Estremoz</t>
  </si>
  <si>
    <t>Fajões, Oliveira de Azeméis</t>
  </si>
  <si>
    <t>Ferreira do Zêzere</t>
  </si>
  <si>
    <t>Ferreiras, Albufeira</t>
  </si>
  <si>
    <t>Gondifelos, Vila Nova de Famalicão</t>
  </si>
  <si>
    <t>Gouveia</t>
  </si>
  <si>
    <t>Ínfias, Vízela</t>
  </si>
  <si>
    <t>Loureiro, Oliveira de Azeméis</t>
  </si>
  <si>
    <t>Lousada</t>
  </si>
  <si>
    <t>Macedo de Cavaleiros</t>
  </si>
  <si>
    <t>Marrazes, Leiria</t>
  </si>
  <si>
    <t>Massamá, Sintra</t>
  </si>
  <si>
    <t>Maximinos, Braga</t>
  </si>
  <si>
    <t>Melgaço</t>
  </si>
  <si>
    <t>Miranda do Corvo</t>
  </si>
  <si>
    <t>Miranda do Douro</t>
  </si>
  <si>
    <t>Monchique</t>
  </si>
  <si>
    <t>Mondim de Basto</t>
  </si>
  <si>
    <t>Monforte</t>
  </si>
  <si>
    <t>Monserrate, Viana do Castelo</t>
  </si>
  <si>
    <t>Monte da Ola, Viana do Castelo</t>
  </si>
  <si>
    <t>Mortágua</t>
  </si>
  <si>
    <t>Mosteiro e Cávado, Braga</t>
  </si>
  <si>
    <t>Muralhas do Minho, Valença</t>
  </si>
  <si>
    <t>Murça</t>
  </si>
  <si>
    <t>Murtosa</t>
  </si>
  <si>
    <t>Nisa</t>
  </si>
  <si>
    <t>Oliveira do Bairro</t>
  </si>
  <si>
    <t>Oliveirinha, Aveiro</t>
  </si>
  <si>
    <t>Ourém</t>
  </si>
  <si>
    <t>Ourique</t>
  </si>
  <si>
    <t>Ovar</t>
  </si>
  <si>
    <t>Ovar Sul</t>
  </si>
  <si>
    <t>Paço de Sousa, Penafiel</t>
  </si>
  <si>
    <t>Palmela</t>
  </si>
  <si>
    <t>Pedrouços, Maia</t>
  </si>
  <si>
    <t>Pegões, Canha e Santo Isidro, Montijo</t>
  </si>
  <si>
    <t>Penacova</t>
  </si>
  <si>
    <t>Pombal</t>
  </si>
  <si>
    <t>Portela e Moscavide, Loures</t>
  </si>
  <si>
    <t>Póvoa de Lanhoso</t>
  </si>
  <si>
    <t>Prado, Vila Verde</t>
  </si>
  <si>
    <t>Queluz-Belas, Sintra</t>
  </si>
  <si>
    <t>Real, Braga</t>
  </si>
  <si>
    <t>Resende</t>
  </si>
  <si>
    <t>Santa Comba Dão</t>
  </si>
  <si>
    <t>Santa Maria dos Olivais, Lisboa</t>
  </si>
  <si>
    <t>Santa Maria Maior, Viana do Castelo</t>
  </si>
  <si>
    <t>Santa Marta de Penaguião</t>
  </si>
  <si>
    <t>Santiago do Cacém</t>
  </si>
  <si>
    <t>Santo André, Barreiro</t>
  </si>
  <si>
    <t>Santo António, Barreiro</t>
  </si>
  <si>
    <t>São Gonçalo, Torres Vedras</t>
  </si>
  <si>
    <t>São João da Pesqueira</t>
  </si>
  <si>
    <t>São Pedro da Cova, Gondomar</t>
  </si>
  <si>
    <t>Sátão</t>
  </si>
  <si>
    <t>Seia</t>
  </si>
  <si>
    <t>Silves</t>
  </si>
  <si>
    <t>Sobreira, Paredes</t>
  </si>
  <si>
    <t>Souselo, Cinfães</t>
  </si>
  <si>
    <t>Tondela Candido de Figueiredo</t>
  </si>
  <si>
    <t>Trancoso</t>
  </si>
  <si>
    <t>Vagos</t>
  </si>
  <si>
    <t>Valdevez, Arcos de Valdevez</t>
  </si>
  <si>
    <t>Vale de Milhaços, Seixal</t>
  </si>
  <si>
    <t>Valpaços</t>
  </si>
  <si>
    <t>Vila Cova, Barcelos</t>
  </si>
  <si>
    <t>Vila Nova da Barquinha</t>
  </si>
  <si>
    <t>Vila Real de Santo António</t>
  </si>
  <si>
    <t>Barreiro</t>
  </si>
  <si>
    <t>Castêlo da Maia, Maia</t>
  </si>
  <si>
    <t>Levante da Maia, Maia</t>
  </si>
  <si>
    <t>Montijo</t>
  </si>
  <si>
    <t>Restelo, Lisboa</t>
  </si>
  <si>
    <t>4 de Outubro, Loures</t>
  </si>
  <si>
    <t>Abel Salazar, Matosinhos</t>
  </si>
  <si>
    <t>Agualva Mira Sintra, Sintra</t>
  </si>
  <si>
    <t>Alberto Sampaio, Braga</t>
  </si>
  <si>
    <t>Alcaides de Faria, Barcelos</t>
  </si>
  <si>
    <t>Alexandre Herculano, Porto</t>
  </si>
  <si>
    <t>Alexandre Herculano, Santarém</t>
  </si>
  <si>
    <t>Alfredo da Silva, Sintra</t>
  </si>
  <si>
    <t>Almeida Garrett, Amadora</t>
  </si>
  <si>
    <t>Álvaro Coutinho - o Magriço, Penedono</t>
  </si>
  <si>
    <t>André de Gouveia, Évora</t>
  </si>
  <si>
    <t>André Soares, Braga</t>
  </si>
  <si>
    <t>António Alves de Amorim, Santa Maria da Feira</t>
  </si>
  <si>
    <t>António Correia de Oliveira, Esposende</t>
  </si>
  <si>
    <t>António Gedeão, Almada</t>
  </si>
  <si>
    <t>António Rodrigues Sampaio, Esposende</t>
  </si>
  <si>
    <t>António Sérgio, Sintra</t>
  </si>
  <si>
    <t>António Sérgio, Vila Nova de Gaia</t>
  </si>
  <si>
    <t>Aquilino Ribeiro, Oeiras</t>
  </si>
  <si>
    <t>Artur Gonçalves, Torres Novas</t>
  </si>
  <si>
    <t>Baixa-Chiado, Lisboa</t>
  </si>
  <si>
    <t>Barbosa du Bocage, Setúbal</t>
  </si>
  <si>
    <t>Braamcamp Freire - Pontinha, Odivelas</t>
  </si>
  <si>
    <t>Carolina Michaelis, Porto</t>
  </si>
  <si>
    <t>Cidade do Entroncamento</t>
  </si>
  <si>
    <t>Coelho e Castro, Santa Maria da Feira</t>
  </si>
  <si>
    <t>Coimbra Centro</t>
  </si>
  <si>
    <t>Coimbra Sul</t>
  </si>
  <si>
    <t>Conde de Ourém, Ourém</t>
  </si>
  <si>
    <t>D. Afonso Henriques, Guimarães</t>
  </si>
  <si>
    <t>D. Carlos I, Sintra</t>
  </si>
  <si>
    <t>D. Dinis, Leiria</t>
  </si>
  <si>
    <t>D. Dinis, Odivelas</t>
  </si>
  <si>
    <t>D. Dinis, Santo Tirso</t>
  </si>
  <si>
    <t>D. Filipa de Lencastre, Lisboa</t>
  </si>
  <si>
    <t>D. João II, Caldas da Rainha</t>
  </si>
  <si>
    <t>D. João II, Sintra</t>
  </si>
  <si>
    <t>D. José I, Vila Real de Santo António</t>
  </si>
  <si>
    <t>D. Manuel de Faria e Sousa, Felgueiras</t>
  </si>
  <si>
    <t>D. Maria II, Braga</t>
  </si>
  <si>
    <t>D. Maria II, Sintra</t>
  </si>
  <si>
    <t>D. Maria II, Vila Nova de Famalicão</t>
  </si>
  <si>
    <t>D. Pedro I, Vila Nova de Gaia</t>
  </si>
  <si>
    <t>D. Pedro IV, Vila do Conde</t>
  </si>
  <si>
    <t>D. Sancho I - Pontével, Cartaxo</t>
  </si>
  <si>
    <t>D. Sancho I, Vila Nova de Famalicão</t>
  </si>
  <si>
    <t>Daniel Faria, Paredes</t>
  </si>
  <si>
    <t>Daniel Sampaio, Almada</t>
  </si>
  <si>
    <t>das Laranjeiras, Lisboa</t>
  </si>
  <si>
    <t>Diogo de Macedo, Vila Nova de Gaia</t>
  </si>
  <si>
    <t>Domingos Sequeira, Leiria</t>
  </si>
  <si>
    <t>Dr. Alberto Iria, Olhão</t>
  </si>
  <si>
    <t>Dr. António da Costa Contreiras, Silves</t>
  </si>
  <si>
    <t>Dr. António Granjo, Chaves</t>
  </si>
  <si>
    <t>Dr. Bissaya Barreto, Castanheira de Pera</t>
  </si>
  <si>
    <t>Dr. Correia Mateus, Leiria</t>
  </si>
  <si>
    <t>Dr. Ferreira da Silva, Oliveira de Azeméis</t>
  </si>
  <si>
    <t>Dr. Flávio Gonçalves, Póvoa de Varzim</t>
  </si>
  <si>
    <t>Dr. Francisco Fernandes Lopes, Olhão</t>
  </si>
  <si>
    <t>Dr. Guilherme Correia de Carvalho, Seia</t>
  </si>
  <si>
    <t>Dr. João Araújo Correia, Peso da Régua</t>
  </si>
  <si>
    <t>Dr. Jorge Augusto Correia, Tavira</t>
  </si>
  <si>
    <t>Dr. Júlio Martins, Chaves</t>
  </si>
  <si>
    <t>Dr. Mário Sacramento, Aveiro</t>
  </si>
  <si>
    <t>Dr. Ramiro Salgado, Torre de Moncorvo</t>
  </si>
  <si>
    <t>Dr. Serafim Leite, São João da Madeira</t>
  </si>
  <si>
    <t>Drª Laura Ayres, Loulé</t>
  </si>
  <si>
    <t>Elias Garcia, Almada</t>
  </si>
  <si>
    <t>Emídio Garcia, Bragança</t>
  </si>
  <si>
    <t>Emídio Navarro, Almada</t>
  </si>
  <si>
    <t>Escultor António Fernandes Sá, Vila Nova de Gaia</t>
  </si>
  <si>
    <t>Escultor Francisco dos Santos, Sintra</t>
  </si>
  <si>
    <t>Eugénio de Castro, Coimbra</t>
  </si>
  <si>
    <t>Fernando Namora, Amadora</t>
  </si>
  <si>
    <t>Fernando Pessoa, Santa Maria da Feira</t>
  </si>
  <si>
    <t>Ferreira de Castro, Oliveira de Azeméis</t>
  </si>
  <si>
    <t>Figueira Norte, Figueira da Foz</t>
  </si>
  <si>
    <t>Francisco Simões, Almada</t>
  </si>
  <si>
    <t>Frei João de Vila do Conde, Vila do Conde</t>
  </si>
  <si>
    <t>Gabriel Pereira, Évora</t>
  </si>
  <si>
    <t>Gil Paes, Torres Novas</t>
  </si>
  <si>
    <t>Gil Vicente, Lisboa</t>
  </si>
  <si>
    <t>Gonçalo Sampaio, Póvoa de Lanhoso</t>
  </si>
  <si>
    <t>Gualdim Pais, Pombal</t>
  </si>
  <si>
    <t>Infanta D. Mafalda, Gondomar</t>
  </si>
  <si>
    <t>João de Barros, Seixal</t>
  </si>
  <si>
    <t>João de Meira, Guimarães</t>
  </si>
  <si>
    <t>João Villaret, Loures</t>
  </si>
  <si>
    <t>José Afonso, Loures</t>
  </si>
  <si>
    <t>José Cardoso Pires, Amadora</t>
  </si>
  <si>
    <t>José Maria dos Santos, Palmela</t>
  </si>
  <si>
    <t>José Relvas, Alpiarça</t>
  </si>
  <si>
    <t>José Sanches e S. Vicente da Beira</t>
  </si>
  <si>
    <t>Josefa de Óbidos, Óbidos</t>
  </si>
  <si>
    <t>Júdice Fialho, Portimão</t>
  </si>
  <si>
    <t>Júlio Dantas, Lagos</t>
  </si>
  <si>
    <t>Júlio Dinis, Gondomar</t>
  </si>
  <si>
    <t>Manuel Teixeira Gomes, Portimão</t>
  </si>
  <si>
    <t>Maria Keil, Loures</t>
  </si>
  <si>
    <t>Marinha Grande Poente</t>
  </si>
  <si>
    <t>Martinho Árias, Soure</t>
  </si>
  <si>
    <t>Miguel Torga, Amadora</t>
  </si>
  <si>
    <t>Miguel Torga, Bragança</t>
  </si>
  <si>
    <t>Miguel Torga, Sintra</t>
  </si>
  <si>
    <t>n.º 2 de Beja</t>
  </si>
  <si>
    <t>n.º 3 de Rio Tinto, Gondomar</t>
  </si>
  <si>
    <t>Nº 1 de Abrantes</t>
  </si>
  <si>
    <t>Nuno Gonçalves, Lisboa</t>
  </si>
  <si>
    <t>Oliveira Júnior, São João da Madeira</t>
  </si>
  <si>
    <t>Padre António de Andrade, Oleiros</t>
  </si>
  <si>
    <t>Padre António Martins de Oliveira, Lagoa</t>
  </si>
  <si>
    <t>Padre Benjamim Salgado, Vila Nova de Famalicão</t>
  </si>
  <si>
    <t>Padre João Coelho Cabanita, Loulé</t>
  </si>
  <si>
    <t>Padre João Rodrigues, Sernancelhe</t>
  </si>
  <si>
    <t>Patrício Prazeres, Lisboa</t>
  </si>
  <si>
    <t>Paulo da Gama, Seixal</t>
  </si>
  <si>
    <t>Pinheiro e Rosa, Faro</t>
  </si>
  <si>
    <t>Pioneiros da Aviação Portuguesa, Amadora</t>
  </si>
  <si>
    <t>Piscinas - Olivais, Lisboa</t>
  </si>
  <si>
    <t>Poeta António Aleixo, Portimão</t>
  </si>
  <si>
    <t>Professor Agostinho da Silva, Sintra</t>
  </si>
  <si>
    <t>Professor Paula Nogueira, Olhão</t>
  </si>
  <si>
    <t>Professor Ruy Luís Gomes, Almada</t>
  </si>
  <si>
    <t>Rainha D. Leonor, Lisboa</t>
  </si>
  <si>
    <t>Rainha Santa Isabel, Pedrulha, Coimbra</t>
  </si>
  <si>
    <t>Rio Arade, Lagoa</t>
  </si>
  <si>
    <t>Santos Simões, Guimarães</t>
  </si>
  <si>
    <t>São Martinho do Porto, Alcobaça</t>
  </si>
  <si>
    <t>Sebastião da Gama, Setúbal</t>
  </si>
  <si>
    <t>Soares Basto, Oliveira de Azeméis</t>
  </si>
  <si>
    <t>Soares dos Reis, Vila Nova de Gaia</t>
  </si>
  <si>
    <t>Terras de Larus, Seixal</t>
  </si>
  <si>
    <t>Tomaz Pelayo, Santo Tirso</t>
  </si>
  <si>
    <t>Vergílio Ferreira, Lisboa</t>
  </si>
  <si>
    <t>1.º Ciclo</t>
  </si>
  <si>
    <t>Livro</t>
  </si>
  <si>
    <t>Votos</t>
  </si>
  <si>
    <t>Lugar</t>
  </si>
  <si>
    <t>A que sabe a Lua?</t>
  </si>
  <si>
    <t>A Maior Flor do Mundo</t>
  </si>
  <si>
    <t>A Menina do Mar</t>
  </si>
  <si>
    <t>Não Abras Este Livro</t>
  </si>
  <si>
    <t>Não Abras Este Livro Outra Vez</t>
  </si>
  <si>
    <t>O Novelo das Emoções</t>
  </si>
  <si>
    <t>Os Ovos Misteriosos</t>
  </si>
  <si>
    <t>Poemas da Verdade e da Mentira</t>
  </si>
  <si>
    <t>Porque é que os Animais não conduzem?</t>
  </si>
  <si>
    <t>O Principezinho</t>
  </si>
  <si>
    <t>O Rapaz de Bronze</t>
  </si>
  <si>
    <t>O Cuquedo</t>
  </si>
  <si>
    <t>O Tubarão na Banheira</t>
  </si>
  <si>
    <t>Cuscas no Castelo de Guimarães</t>
  </si>
  <si>
    <t>O Diário de um Banana - Livro 1: Um Romance com Cartoons</t>
  </si>
  <si>
    <t>O Elefante Cor-de-Rosa</t>
  </si>
  <si>
    <t>A Girafa que comia Estrelas</t>
  </si>
  <si>
    <t>Gravity Falls - Diário 3</t>
  </si>
  <si>
    <t>Há Fogo na Floresta</t>
  </si>
  <si>
    <t>Lia, uma Doce Menina</t>
  </si>
  <si>
    <t>Teve votantes do 1.º ciclo?</t>
  </si>
  <si>
    <t>Total de votos</t>
  </si>
  <si>
    <t>Seleccione o Agrupamento de Escolas</t>
  </si>
  <si>
    <t>2.º ciclo</t>
  </si>
  <si>
    <t>3.º ciclo</t>
  </si>
  <si>
    <t>Ali Babá e os Quarenta Ladrões</t>
  </si>
  <si>
    <t>Avozinha Gângster</t>
  </si>
  <si>
    <t>O Diário de um Banana - Livro 13: Vai Tudo Abaixo</t>
  </si>
  <si>
    <t>O Diário de um Banana - Livro 2: O Rodrick é Terrível</t>
  </si>
  <si>
    <t>O Diário de um Banana - Livro 3: A última Gota</t>
  </si>
  <si>
    <t>O Diário de um Banana - Livro 4: Um Dia de Cão</t>
  </si>
  <si>
    <t>Diário de uma Totó 1</t>
  </si>
  <si>
    <t>A Fada Oriana</t>
  </si>
  <si>
    <t>Harry Potter e a Câmara dos Segredos</t>
  </si>
  <si>
    <t>Harry Potter e a Pedra Filosofal</t>
  </si>
  <si>
    <t>Harry Potter e o Cálice de Fogo</t>
  </si>
  <si>
    <t>O Príncipe Nabo</t>
  </si>
  <si>
    <t>Ulisses</t>
  </si>
  <si>
    <t>A Viúva e o Papagaio</t>
  </si>
  <si>
    <t>Teve votantes do 2.º ciclo?</t>
  </si>
  <si>
    <t>2.º Ciclo</t>
  </si>
  <si>
    <t>Teve votantes do 3.º ciclo?</t>
  </si>
  <si>
    <t>3.º Ciclo</t>
  </si>
  <si>
    <t>After - Depois de o Conhecer</t>
  </si>
  <si>
    <t>O Cavaleiro da Dinamarca</t>
  </si>
  <si>
    <t>A Culpa é das Estrelas</t>
  </si>
  <si>
    <t>O Diário de Anne Frank</t>
  </si>
  <si>
    <t>Harry Potter e o Prisioneiro de Azkaban</t>
  </si>
  <si>
    <t>Harry Potter e os Talismãs da Morte</t>
  </si>
  <si>
    <t>História de uma Gaivota e do Gato que a Ensinou a Voar</t>
  </si>
  <si>
    <t>A Lua de Joana</t>
  </si>
  <si>
    <t>A Minha Vida Fora de Série 3.ª temporada</t>
  </si>
  <si>
    <t>O Rapaz do Pijama às Riscas</t>
  </si>
  <si>
    <t>O Rapaz Milionário</t>
  </si>
  <si>
    <t>O Recruta</t>
  </si>
  <si>
    <t>Stranger Things - Mentes Inquietas</t>
  </si>
  <si>
    <t>Uma Questão de Cor</t>
  </si>
  <si>
    <t>Teve votantes do Secundário?</t>
  </si>
  <si>
    <t>Escolas não agrupadas</t>
  </si>
  <si>
    <t>Colégios</t>
  </si>
  <si>
    <t>Total Geral</t>
  </si>
  <si>
    <t>Escolas de Venda do Pinheiro, Mafra</t>
  </si>
  <si>
    <t>Venda do Pinheiro</t>
  </si>
  <si>
    <t>Total</t>
  </si>
  <si>
    <t>Abelheira, Viana do Castelo</t>
  </si>
  <si>
    <t>Benedita, Alcobaça</t>
  </si>
  <si>
    <t>Ericeira, Mafra</t>
  </si>
  <si>
    <t>Lousã</t>
  </si>
  <si>
    <t>Moita</t>
  </si>
  <si>
    <t>Senhora da Hora, Matosinhos</t>
  </si>
  <si>
    <t>Trofa</t>
  </si>
  <si>
    <t>Zona Urbana da Figueira da Foz</t>
  </si>
  <si>
    <t>Seleccione a Escola</t>
  </si>
  <si>
    <t>Ao Fechar a Porta</t>
  </si>
  <si>
    <t>A culpa é das Estrelas</t>
  </si>
  <si>
    <t>Foi sem Querer que te Quis</t>
  </si>
  <si>
    <t>Os Maias</t>
  </si>
  <si>
    <t>Mil Vezes Adeus</t>
  </si>
  <si>
    <t>Por treze razões</t>
  </si>
  <si>
    <t>A Rapariga que roubava Livros</t>
  </si>
  <si>
    <t>Sou um Crime</t>
  </si>
  <si>
    <t>O Tatuador de Auschwitz</t>
  </si>
  <si>
    <t>As Vantagens de ser Invisível</t>
  </si>
  <si>
    <t>Poemas da Mentira e da Verdade</t>
  </si>
  <si>
    <t>Seleccione a Escola/colégio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</si>
</sst>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</font>
    <font>
      <sz val="22"/>
      <color rgb="FF00B0F0"/>
      <name val="Bahnschrift"/>
      <family val="2"/>
    </font>
    <font>
      <b/>
      <sz val="12"/>
      <color rgb="FF00B0F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/>
    <xf numFmtId="0" fontId="0" fillId="0" borderId="0" xfId="0" applyFont="1" applyAlignment="1"/>
    <xf numFmtId="0" fontId="0" fillId="2" borderId="0" xfId="0" applyFont="1" applyFill="1" applyAlignment="1"/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0" fontId="0" fillId="0" borderId="0" xfId="0" applyFont="1" applyBorder="1" applyAlignment="1"/>
    <xf numFmtId="0" fontId="0" fillId="0" borderId="0" xfId="0" applyFont="1" applyFill="1" applyAlignment="1"/>
    <xf numFmtId="0" fontId="0" fillId="0" borderId="0" xfId="0" applyAlignment="1">
      <alignment wrapText="1"/>
    </xf>
    <xf numFmtId="0" fontId="0" fillId="0" borderId="1" xfId="0" applyBorder="1"/>
    <xf numFmtId="0" fontId="0" fillId="3" borderId="0" xfId="0" applyFill="1"/>
    <xf numFmtId="0" fontId="4" fillId="3" borderId="1" xfId="0" applyFont="1" applyFill="1" applyBorder="1" applyProtection="1">
      <protection locked="0"/>
    </xf>
    <xf numFmtId="0" fontId="0" fillId="3" borderId="0" xfId="0" applyFill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protection locked="0"/>
    </xf>
    <xf numFmtId="0" fontId="5" fillId="4" borderId="0" xfId="0" applyFont="1" applyFill="1" applyProtection="1"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0" fillId="3" borderId="0" xfId="0" applyFont="1" applyFill="1" applyProtection="1"/>
    <xf numFmtId="0" fontId="9" fillId="0" borderId="0" xfId="0" applyFont="1" applyFill="1" applyProtection="1"/>
    <xf numFmtId="0" fontId="10" fillId="3" borderId="2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center"/>
    </xf>
    <xf numFmtId="0" fontId="0" fillId="3" borderId="1" xfId="0" applyFont="1" applyFill="1" applyBorder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right" wrapText="1"/>
    </xf>
    <xf numFmtId="0" fontId="0" fillId="0" borderId="0" xfId="0" applyProtection="1"/>
    <xf numFmtId="0" fontId="10" fillId="3" borderId="2" xfId="0" applyFont="1" applyFill="1" applyBorder="1" applyProtection="1"/>
    <xf numFmtId="0" fontId="4" fillId="0" borderId="1" xfId="0" applyFont="1" applyFill="1" applyBorder="1" applyProtection="1">
      <protection locked="0"/>
    </xf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0" fillId="0" borderId="0" xfId="0" applyFill="1" applyProtection="1"/>
    <xf numFmtId="0" fontId="10" fillId="0" borderId="2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wrapText="1"/>
    </xf>
    <xf numFmtId="0" fontId="0" fillId="0" borderId="0" xfId="0" applyFill="1"/>
    <xf numFmtId="0" fontId="0" fillId="0" borderId="0" xfId="0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12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/>
    <xf numFmtId="0" fontId="2" fillId="0" borderId="0" xfId="0" applyFont="1" applyFill="1" applyProtection="1"/>
    <xf numFmtId="0" fontId="13" fillId="0" borderId="0" xfId="0" applyFont="1" applyFill="1" applyProtection="1"/>
    <xf numFmtId="0" fontId="10" fillId="0" borderId="0" xfId="0" applyFont="1" applyFill="1" applyProtection="1"/>
    <xf numFmtId="0" fontId="1" fillId="0" borderId="0" xfId="0" applyFont="1" applyFill="1" applyBorder="1" applyAlignment="1" applyProtection="1">
      <alignment horizontal="right" wrapText="1"/>
    </xf>
    <xf numFmtId="0" fontId="8" fillId="3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  <dxf>
      <font>
        <b/>
        <i val="0"/>
        <color theme="0"/>
      </font>
      <fill>
        <patternFill>
          <bgColor rgb="FF005587"/>
        </patternFill>
      </fill>
    </dxf>
  </dxfs>
  <tableStyles count="0" defaultTableStyle="TableStyleMedium2" defaultPivotStyle="PivotStyleLight16"/>
  <colors>
    <mruColors>
      <color rgb="FFFCCD25"/>
      <color rgb="FFFCCD23"/>
      <color rgb="FFFFCD20"/>
      <color rgb="FF72C1BB"/>
      <color rgb="FF005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3648075</xdr:colOff>
      <xdr:row>0</xdr:row>
      <xdr:rowOff>114300</xdr:rowOff>
    </xdr:from>
    <xdr:to>
      <xdr:col>6</xdr:col>
      <xdr:colOff>659466</xdr:colOff>
      <xdr:row>8</xdr:row>
      <xdr:rowOff>247650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8075" y="114300"/>
          <a:ext cx="7317441" cy="2333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3600450</xdr:colOff>
      <xdr:row>0</xdr:row>
      <xdr:rowOff>180975</xdr:rowOff>
    </xdr:from>
    <xdr:to>
      <xdr:col>6</xdr:col>
      <xdr:colOff>611841</xdr:colOff>
      <xdr:row>10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00450" y="180975"/>
          <a:ext cx="7317441" cy="2333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3724275</xdr:colOff>
      <xdr:row>0</xdr:row>
      <xdr:rowOff>95250</xdr:rowOff>
    </xdr:from>
    <xdr:to>
      <xdr:col>7</xdr:col>
      <xdr:colOff>2241</xdr:colOff>
      <xdr:row>10</xdr:row>
      <xdr:rowOff>9525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24275" y="95250"/>
          <a:ext cx="7317441" cy="233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opLeftCell="A43" workbookViewId="0">
      <selection activeCell="B52" sqref="B52"/>
    </sheetView>
  </sheetViews>
  <sheetFormatPr defaultColWidth="8.88671875" defaultRowHeight="14.4" x14ac:dyDescent="0.3"/>
  <cols>
    <col min="1" max="1" width="42" customWidth="1"/>
    <col min="17" max="17" width="12.33203125" customWidth="1"/>
  </cols>
  <sheetData>
    <row r="1" spans="1:17" x14ac:dyDescent="0.3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3">
      <c r="A2" s="2" t="s">
        <v>17</v>
      </c>
      <c r="B2" s="7">
        <v>1</v>
      </c>
      <c r="C2" s="7"/>
      <c r="D2" s="7"/>
      <c r="E2" s="7">
        <v>1</v>
      </c>
      <c r="F2" s="7">
        <v>1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3">
      <c r="A3" s="2" t="s">
        <v>18</v>
      </c>
      <c r="B3" s="7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3">
      <c r="A4" s="2" t="s">
        <v>19</v>
      </c>
      <c r="B4" s="7">
        <v>1</v>
      </c>
      <c r="C4" s="7"/>
      <c r="D4" s="7"/>
      <c r="E4" s="7"/>
      <c r="F4" s="7">
        <v>2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3">
      <c r="A5" s="2" t="s">
        <v>20</v>
      </c>
      <c r="B5" s="7">
        <v>1</v>
      </c>
      <c r="C5" s="7"/>
      <c r="D5" s="7"/>
      <c r="E5" s="7"/>
      <c r="F5" s="7"/>
      <c r="G5" s="7"/>
      <c r="H5" s="7"/>
      <c r="I5" s="7">
        <v>1</v>
      </c>
      <c r="J5" s="7"/>
      <c r="K5" s="7"/>
      <c r="L5" s="7"/>
      <c r="M5" s="7">
        <v>1</v>
      </c>
      <c r="N5" s="7">
        <v>4</v>
      </c>
      <c r="O5" s="7">
        <v>2</v>
      </c>
      <c r="P5" s="7">
        <v>1</v>
      </c>
      <c r="Q5" s="7"/>
    </row>
    <row r="6" spans="1:17" x14ac:dyDescent="0.3">
      <c r="A6" s="2" t="s">
        <v>21</v>
      </c>
      <c r="B6" s="7">
        <v>16</v>
      </c>
      <c r="C6" s="7">
        <v>6</v>
      </c>
      <c r="D6" s="7">
        <v>6</v>
      </c>
      <c r="E6" s="7">
        <v>5</v>
      </c>
      <c r="F6" s="7">
        <v>2</v>
      </c>
      <c r="G6" s="7">
        <v>9</v>
      </c>
      <c r="H6" s="7">
        <v>5</v>
      </c>
      <c r="I6" s="7">
        <v>7</v>
      </c>
      <c r="J6" s="7"/>
      <c r="K6" s="7">
        <v>5</v>
      </c>
      <c r="L6" s="7">
        <v>1</v>
      </c>
      <c r="M6" s="7">
        <v>6</v>
      </c>
      <c r="N6" s="7">
        <v>4</v>
      </c>
      <c r="O6" s="7">
        <v>2</v>
      </c>
      <c r="P6" s="7"/>
      <c r="Q6" s="7"/>
    </row>
    <row r="7" spans="1:17" x14ac:dyDescent="0.3">
      <c r="A7" s="2" t="s">
        <v>22</v>
      </c>
      <c r="B7" s="7"/>
      <c r="C7" s="7"/>
      <c r="D7" s="7"/>
      <c r="E7" s="7">
        <v>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3">
      <c r="A8" s="2" t="s">
        <v>23</v>
      </c>
      <c r="B8" s="7"/>
      <c r="C8" s="7">
        <v>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3">
      <c r="A9" s="2" t="s">
        <v>24</v>
      </c>
      <c r="B9" s="7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>
        <v>1</v>
      </c>
      <c r="O9" s="7"/>
      <c r="P9" s="7"/>
      <c r="Q9" s="7"/>
    </row>
    <row r="10" spans="1:17" x14ac:dyDescent="0.3">
      <c r="A10" s="2" t="s">
        <v>25</v>
      </c>
      <c r="B10" s="7">
        <v>1</v>
      </c>
      <c r="C10" s="7"/>
      <c r="D10" s="7"/>
      <c r="E10" s="7"/>
      <c r="F10" s="7"/>
      <c r="G10" s="7"/>
      <c r="H10" s="7"/>
      <c r="I10" s="7"/>
      <c r="J10" s="7"/>
      <c r="K10" s="7"/>
      <c r="L10" s="7">
        <v>1</v>
      </c>
      <c r="M10" s="7"/>
      <c r="N10" s="7"/>
      <c r="O10" s="7"/>
      <c r="P10" s="7"/>
      <c r="Q10" s="7">
        <v>20</v>
      </c>
    </row>
    <row r="11" spans="1:17" x14ac:dyDescent="0.3">
      <c r="A11" s="2" t="s">
        <v>26</v>
      </c>
      <c r="B11" s="7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3">
      <c r="A12" s="2" t="s">
        <v>27</v>
      </c>
      <c r="B12" s="7">
        <v>2</v>
      </c>
      <c r="C12" s="7">
        <v>2</v>
      </c>
      <c r="D12" s="7">
        <v>1</v>
      </c>
      <c r="E12" s="7">
        <v>1</v>
      </c>
      <c r="F12" s="7">
        <v>5</v>
      </c>
      <c r="G12" s="7"/>
      <c r="H12" s="7">
        <v>2</v>
      </c>
      <c r="I12" s="7"/>
      <c r="J12" s="7"/>
      <c r="K12" s="7"/>
      <c r="L12" s="7">
        <v>1</v>
      </c>
      <c r="M12" s="7"/>
      <c r="N12" s="7">
        <v>2</v>
      </c>
      <c r="O12" s="7"/>
      <c r="P12" s="7"/>
      <c r="Q12" s="7"/>
    </row>
    <row r="13" spans="1:17" x14ac:dyDescent="0.3">
      <c r="A13" s="2" t="s">
        <v>28</v>
      </c>
      <c r="B13" s="7"/>
      <c r="C13" s="7"/>
      <c r="D13" s="7"/>
      <c r="E13" s="7"/>
      <c r="F13" s="7"/>
      <c r="G13" s="7"/>
      <c r="H13" s="7"/>
      <c r="I13" s="7"/>
      <c r="J13" s="7"/>
      <c r="K13" s="7">
        <v>2</v>
      </c>
      <c r="L13" s="7"/>
      <c r="M13" s="7">
        <v>2</v>
      </c>
      <c r="N13" s="7"/>
      <c r="O13" s="7">
        <v>1</v>
      </c>
      <c r="P13" s="7"/>
      <c r="Q13" s="7"/>
    </row>
    <row r="14" spans="1:17" x14ac:dyDescent="0.3">
      <c r="A14" s="2" t="s">
        <v>29</v>
      </c>
      <c r="B14" s="7">
        <v>1</v>
      </c>
      <c r="C14" s="7"/>
      <c r="D14" s="7">
        <v>3</v>
      </c>
      <c r="E14" s="7">
        <v>3</v>
      </c>
      <c r="F14" s="7">
        <v>3</v>
      </c>
      <c r="G14" s="7"/>
      <c r="H14" s="7">
        <v>8</v>
      </c>
      <c r="I14" s="7">
        <v>1</v>
      </c>
      <c r="J14" s="7"/>
      <c r="K14" s="7">
        <v>2</v>
      </c>
      <c r="L14" s="7">
        <v>4</v>
      </c>
      <c r="M14" s="7">
        <v>1</v>
      </c>
      <c r="N14" s="7">
        <v>3</v>
      </c>
      <c r="O14" s="7">
        <v>2</v>
      </c>
      <c r="P14" s="7">
        <v>1</v>
      </c>
      <c r="Q14" s="7"/>
    </row>
    <row r="15" spans="1:17" x14ac:dyDescent="0.3">
      <c r="A15" s="2" t="s">
        <v>30</v>
      </c>
      <c r="B15" s="7"/>
      <c r="C15" s="7"/>
      <c r="D15" s="7"/>
      <c r="E15" s="7"/>
      <c r="F15" s="7"/>
      <c r="G15" s="7"/>
      <c r="H15" s="7"/>
      <c r="I15" s="7"/>
      <c r="J15" s="7"/>
      <c r="K15" s="7">
        <v>1</v>
      </c>
      <c r="L15" s="7">
        <v>1</v>
      </c>
      <c r="M15" s="7">
        <v>2</v>
      </c>
      <c r="N15" s="7"/>
      <c r="O15" s="7"/>
      <c r="P15" s="7"/>
      <c r="Q15" s="7"/>
    </row>
    <row r="16" spans="1:17" x14ac:dyDescent="0.3">
      <c r="A16" s="2" t="s">
        <v>31</v>
      </c>
      <c r="B16" s="7">
        <v>4</v>
      </c>
      <c r="C16" s="7">
        <v>1</v>
      </c>
      <c r="D16" s="7"/>
      <c r="E16" s="7">
        <v>1</v>
      </c>
      <c r="F16" s="7">
        <v>10</v>
      </c>
      <c r="G16" s="7"/>
      <c r="H16" s="7">
        <v>1</v>
      </c>
      <c r="I16" s="7"/>
      <c r="J16" s="7">
        <v>2</v>
      </c>
      <c r="K16" s="7">
        <v>1</v>
      </c>
      <c r="L16" s="7">
        <v>13</v>
      </c>
      <c r="M16" s="7">
        <v>1</v>
      </c>
      <c r="N16" s="7">
        <v>2</v>
      </c>
      <c r="O16" s="7">
        <v>1</v>
      </c>
      <c r="P16" s="7">
        <v>1</v>
      </c>
      <c r="Q16" s="7"/>
    </row>
    <row r="17" spans="1:17" x14ac:dyDescent="0.3">
      <c r="A17" s="2" t="s">
        <v>32</v>
      </c>
      <c r="B17" s="7">
        <v>29</v>
      </c>
      <c r="C17" s="7">
        <v>6</v>
      </c>
      <c r="D17" s="7">
        <v>39</v>
      </c>
      <c r="E17" s="7">
        <v>8</v>
      </c>
      <c r="F17" s="7">
        <v>2</v>
      </c>
      <c r="G17" s="7"/>
      <c r="H17" s="7">
        <v>6</v>
      </c>
      <c r="I17" s="7">
        <v>1</v>
      </c>
      <c r="J17" s="7"/>
      <c r="K17" s="7">
        <v>7</v>
      </c>
      <c r="L17" s="7">
        <v>3</v>
      </c>
      <c r="M17" s="7"/>
      <c r="N17" s="7">
        <v>9</v>
      </c>
      <c r="O17" s="7">
        <v>4</v>
      </c>
      <c r="P17" s="7">
        <v>2</v>
      </c>
      <c r="Q17" s="7"/>
    </row>
    <row r="18" spans="1:17" x14ac:dyDescent="0.3">
      <c r="A18" s="2" t="s">
        <v>33</v>
      </c>
      <c r="B18" s="7">
        <v>1</v>
      </c>
      <c r="C18" s="7"/>
      <c r="D18" s="7"/>
      <c r="E18" s="7"/>
      <c r="F18" s="7">
        <v>2</v>
      </c>
      <c r="G18" s="7"/>
      <c r="H18" s="7">
        <v>1</v>
      </c>
      <c r="I18" s="7"/>
      <c r="J18" s="7">
        <v>1</v>
      </c>
      <c r="K18" s="7">
        <v>1</v>
      </c>
      <c r="L18" s="7">
        <v>2</v>
      </c>
      <c r="M18" s="7">
        <v>1</v>
      </c>
      <c r="N18" s="7">
        <v>1</v>
      </c>
      <c r="O18" s="7"/>
      <c r="P18" s="7"/>
      <c r="Q18" s="7"/>
    </row>
    <row r="19" spans="1:17" x14ac:dyDescent="0.3">
      <c r="A19" s="2" t="s">
        <v>34</v>
      </c>
      <c r="B19" s="7"/>
      <c r="C19" s="7"/>
      <c r="D19" s="7"/>
      <c r="E19" s="7"/>
      <c r="F19" s="7"/>
      <c r="G19" s="7"/>
      <c r="H19" s="7">
        <v>1</v>
      </c>
      <c r="I19" s="7"/>
      <c r="J19" s="7"/>
      <c r="K19" s="7">
        <v>2</v>
      </c>
      <c r="L19" s="7"/>
      <c r="M19" s="7"/>
      <c r="N19" s="7">
        <v>1</v>
      </c>
      <c r="O19" s="7"/>
      <c r="P19" s="7"/>
      <c r="Q19" s="7"/>
    </row>
    <row r="20" spans="1:17" x14ac:dyDescent="0.3">
      <c r="A20" s="2" t="s">
        <v>35</v>
      </c>
      <c r="B20" s="7">
        <v>4</v>
      </c>
      <c r="C20" s="7"/>
      <c r="D20" s="7"/>
      <c r="E20" s="7">
        <v>1</v>
      </c>
      <c r="F20" s="7"/>
      <c r="G20" s="7"/>
      <c r="H20" s="7"/>
      <c r="I20" s="7"/>
      <c r="J20" s="7"/>
      <c r="K20" s="7"/>
      <c r="L20" s="7">
        <v>2</v>
      </c>
      <c r="M20" s="7">
        <v>2</v>
      </c>
      <c r="N20" s="7"/>
      <c r="O20" s="7"/>
      <c r="P20" s="7"/>
      <c r="Q20" s="7"/>
    </row>
    <row r="21" spans="1:17" x14ac:dyDescent="0.3">
      <c r="A21" s="2" t="s">
        <v>36</v>
      </c>
      <c r="B21" s="7">
        <v>2</v>
      </c>
      <c r="C21" s="7">
        <v>1</v>
      </c>
      <c r="D21" s="7">
        <v>3</v>
      </c>
      <c r="E21" s="7">
        <v>1</v>
      </c>
      <c r="F21" s="7"/>
      <c r="G21" s="7">
        <v>12</v>
      </c>
      <c r="H21" s="7">
        <v>8</v>
      </c>
      <c r="I21" s="7"/>
      <c r="J21" s="7">
        <v>4</v>
      </c>
      <c r="K21" s="7">
        <v>5</v>
      </c>
      <c r="L21" s="7">
        <v>2</v>
      </c>
      <c r="M21" s="7">
        <v>4</v>
      </c>
      <c r="N21" s="7">
        <v>2</v>
      </c>
      <c r="O21" s="7">
        <v>8</v>
      </c>
      <c r="P21" s="7"/>
      <c r="Q21" s="7">
        <v>2</v>
      </c>
    </row>
    <row r="22" spans="1:17" x14ac:dyDescent="0.3">
      <c r="A22" s="2" t="s">
        <v>37</v>
      </c>
      <c r="B22" s="7"/>
      <c r="C22" s="7"/>
      <c r="D22" s="7"/>
      <c r="E22" s="7"/>
      <c r="F22" s="7"/>
      <c r="G22" s="7"/>
      <c r="H22" s="7">
        <v>1</v>
      </c>
      <c r="I22" s="7"/>
      <c r="J22" s="7">
        <v>1</v>
      </c>
      <c r="K22" s="7"/>
      <c r="L22" s="7"/>
      <c r="M22" s="7">
        <v>1</v>
      </c>
      <c r="N22" s="7"/>
      <c r="O22" s="7"/>
      <c r="P22" s="7"/>
      <c r="Q22" s="7"/>
    </row>
    <row r="23" spans="1:17" x14ac:dyDescent="0.3">
      <c r="A23" s="2" t="s">
        <v>38</v>
      </c>
      <c r="B23" s="7">
        <v>8</v>
      </c>
      <c r="C23" s="7">
        <v>1</v>
      </c>
      <c r="D23" s="7">
        <v>1</v>
      </c>
      <c r="E23" s="7"/>
      <c r="F23" s="7"/>
      <c r="G23" s="7">
        <v>2</v>
      </c>
      <c r="H23" s="7">
        <v>1</v>
      </c>
      <c r="I23" s="7">
        <v>1</v>
      </c>
      <c r="J23" s="7"/>
      <c r="K23" s="7">
        <v>1</v>
      </c>
      <c r="L23" s="7"/>
      <c r="M23" s="7">
        <v>4</v>
      </c>
      <c r="N23" s="7">
        <v>5</v>
      </c>
      <c r="O23" s="7"/>
      <c r="P23" s="7">
        <v>1</v>
      </c>
      <c r="Q23" s="7"/>
    </row>
    <row r="24" spans="1:17" x14ac:dyDescent="0.3">
      <c r="A24" s="2" t="s">
        <v>39</v>
      </c>
      <c r="B24" s="7"/>
      <c r="C24" s="7"/>
      <c r="D24" s="7">
        <v>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3">
      <c r="A25" s="2" t="s">
        <v>40</v>
      </c>
      <c r="B25" s="7">
        <v>3</v>
      </c>
      <c r="C25" s="7"/>
      <c r="D25" s="7"/>
      <c r="E25" s="7"/>
      <c r="F25" s="7"/>
      <c r="G25" s="7"/>
      <c r="H25" s="7"/>
      <c r="I25" s="7"/>
      <c r="J25" s="7"/>
      <c r="K25" s="7"/>
      <c r="L25" s="7">
        <v>1</v>
      </c>
      <c r="M25" s="7"/>
      <c r="N25" s="7"/>
      <c r="O25" s="7">
        <v>5</v>
      </c>
      <c r="P25" s="7"/>
      <c r="Q25" s="7"/>
    </row>
    <row r="26" spans="1:17" x14ac:dyDescent="0.3">
      <c r="A26" s="2" t="s">
        <v>41</v>
      </c>
      <c r="B26" s="7"/>
      <c r="C26" s="7"/>
      <c r="D26" s="7">
        <v>1</v>
      </c>
      <c r="E26" s="7">
        <v>1</v>
      </c>
      <c r="F26" s="7">
        <v>3</v>
      </c>
      <c r="G26" s="7"/>
      <c r="H26" s="7">
        <v>1</v>
      </c>
      <c r="I26" s="7"/>
      <c r="J26" s="7"/>
      <c r="K26" s="7"/>
      <c r="L26" s="7"/>
      <c r="M26" s="7"/>
      <c r="N26" s="7"/>
      <c r="O26" s="7"/>
      <c r="P26" s="7"/>
      <c r="Q26" s="7">
        <v>1</v>
      </c>
    </row>
    <row r="27" spans="1:17" x14ac:dyDescent="0.3">
      <c r="A27" s="2" t="s">
        <v>42</v>
      </c>
      <c r="B27" s="7"/>
      <c r="C27" s="7"/>
      <c r="D27" s="7"/>
      <c r="E27" s="7"/>
      <c r="F27" s="7"/>
      <c r="G27" s="7"/>
      <c r="H27" s="7"/>
      <c r="I27" s="7">
        <v>1</v>
      </c>
      <c r="J27" s="7"/>
      <c r="K27" s="7"/>
      <c r="L27" s="7"/>
      <c r="M27" s="7"/>
      <c r="N27" s="7"/>
      <c r="O27" s="7"/>
      <c r="P27" s="7"/>
      <c r="Q27" s="7"/>
    </row>
    <row r="28" spans="1:17" x14ac:dyDescent="0.3">
      <c r="A28" s="2" t="s">
        <v>43</v>
      </c>
      <c r="B28" s="7"/>
      <c r="C28" s="7"/>
      <c r="D28" s="7"/>
      <c r="E28" s="7"/>
      <c r="F28" s="7">
        <v>2</v>
      </c>
      <c r="G28" s="7"/>
      <c r="H28" s="7"/>
      <c r="I28" s="7"/>
      <c r="J28" s="7"/>
      <c r="K28" s="7">
        <v>1</v>
      </c>
      <c r="L28" s="7"/>
      <c r="M28" s="7">
        <v>1</v>
      </c>
      <c r="N28" s="7"/>
      <c r="O28" s="7">
        <v>1</v>
      </c>
      <c r="P28" s="7"/>
      <c r="Q28" s="7"/>
    </row>
    <row r="29" spans="1:17" x14ac:dyDescent="0.3">
      <c r="A29" s="2" t="s">
        <v>44</v>
      </c>
      <c r="B29" s="7">
        <v>6</v>
      </c>
      <c r="C29" s="7"/>
      <c r="D29" s="7"/>
      <c r="E29" s="7"/>
      <c r="F29" s="7">
        <v>3</v>
      </c>
      <c r="G29" s="7"/>
      <c r="H29" s="7">
        <v>1</v>
      </c>
      <c r="I29" s="7">
        <v>2</v>
      </c>
      <c r="J29" s="7"/>
      <c r="K29" s="7">
        <v>3</v>
      </c>
      <c r="L29" s="7">
        <v>1</v>
      </c>
      <c r="M29" s="7"/>
      <c r="N29" s="7">
        <v>5</v>
      </c>
      <c r="O29" s="7">
        <v>2</v>
      </c>
      <c r="P29" s="7"/>
      <c r="Q29" s="7"/>
    </row>
    <row r="30" spans="1:17" x14ac:dyDescent="0.3">
      <c r="A30" s="2" t="s">
        <v>45</v>
      </c>
      <c r="B30" s="7">
        <v>1</v>
      </c>
      <c r="C30" s="7">
        <v>1</v>
      </c>
      <c r="D30" s="7">
        <v>10</v>
      </c>
      <c r="E30" s="7"/>
      <c r="F30" s="7">
        <v>2</v>
      </c>
      <c r="G30" s="7"/>
      <c r="H30" s="7">
        <v>1</v>
      </c>
      <c r="I30" s="7">
        <v>1</v>
      </c>
      <c r="J30" s="7"/>
      <c r="K30" s="7"/>
      <c r="L30" s="7"/>
      <c r="M30" s="7"/>
      <c r="N30" s="7">
        <v>2</v>
      </c>
      <c r="O30" s="7"/>
      <c r="P30" s="7"/>
      <c r="Q30" s="7"/>
    </row>
    <row r="31" spans="1:17" x14ac:dyDescent="0.3">
      <c r="A31" s="2" t="s">
        <v>46</v>
      </c>
      <c r="B31" s="7"/>
      <c r="C31" s="7"/>
      <c r="D31" s="7">
        <v>1</v>
      </c>
      <c r="E31" s="7"/>
      <c r="F31" s="7">
        <v>2</v>
      </c>
      <c r="G31" s="7"/>
      <c r="H31" s="7">
        <v>3</v>
      </c>
      <c r="I31" s="7"/>
      <c r="J31" s="7"/>
      <c r="K31" s="7">
        <v>1</v>
      </c>
      <c r="L31" s="7">
        <v>5</v>
      </c>
      <c r="M31" s="7">
        <v>1</v>
      </c>
      <c r="N31" s="7">
        <v>3</v>
      </c>
      <c r="O31" s="7">
        <v>3</v>
      </c>
      <c r="P31" s="7">
        <v>1</v>
      </c>
      <c r="Q31" s="7"/>
    </row>
    <row r="32" spans="1:17" x14ac:dyDescent="0.3">
      <c r="A32" s="2" t="s">
        <v>47</v>
      </c>
      <c r="B32" s="7">
        <v>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3">
      <c r="A33" s="2" t="s">
        <v>48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>
        <v>1</v>
      </c>
      <c r="O33" s="7"/>
      <c r="P33" s="7"/>
      <c r="Q33" s="7"/>
    </row>
    <row r="34" spans="1:17" x14ac:dyDescent="0.3">
      <c r="A34" s="2" t="s">
        <v>49</v>
      </c>
      <c r="B34" s="7">
        <v>1</v>
      </c>
      <c r="C34" s="7">
        <v>5</v>
      </c>
      <c r="D34" s="7"/>
      <c r="E34" s="7"/>
      <c r="F34" s="7">
        <v>1</v>
      </c>
      <c r="G34" s="7"/>
      <c r="H34" s="7">
        <v>1</v>
      </c>
      <c r="I34" s="7"/>
      <c r="J34" s="7"/>
      <c r="K34" s="7">
        <v>15</v>
      </c>
      <c r="L34" s="7"/>
      <c r="M34" s="7">
        <v>1</v>
      </c>
      <c r="N34" s="7">
        <v>14</v>
      </c>
      <c r="O34" s="7"/>
      <c r="P34" s="7"/>
      <c r="Q34" s="7"/>
    </row>
    <row r="35" spans="1:17" x14ac:dyDescent="0.3">
      <c r="A35" s="2" t="s">
        <v>50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1</v>
      </c>
      <c r="O35" s="7"/>
      <c r="P35" s="7"/>
      <c r="Q35" s="7"/>
    </row>
    <row r="36" spans="1:17" x14ac:dyDescent="0.3">
      <c r="A36" s="2" t="s">
        <v>51</v>
      </c>
      <c r="B36" s="7">
        <v>2</v>
      </c>
      <c r="C36" s="7">
        <v>1</v>
      </c>
      <c r="D36" s="7">
        <v>1</v>
      </c>
      <c r="E36" s="7">
        <v>1</v>
      </c>
      <c r="F36" s="7"/>
      <c r="G36" s="7">
        <v>1</v>
      </c>
      <c r="H36" s="7"/>
      <c r="I36" s="7">
        <v>1</v>
      </c>
      <c r="J36" s="7"/>
      <c r="K36" s="7"/>
      <c r="L36" s="7"/>
      <c r="M36" s="7"/>
      <c r="N36" s="7">
        <v>1</v>
      </c>
      <c r="O36" s="7">
        <v>1</v>
      </c>
      <c r="P36" s="7"/>
      <c r="Q36" s="7">
        <v>1</v>
      </c>
    </row>
    <row r="37" spans="1:17" x14ac:dyDescent="0.3">
      <c r="A37" s="2" t="s">
        <v>52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3</v>
      </c>
      <c r="O37" s="7"/>
      <c r="P37" s="7"/>
      <c r="Q37" s="7"/>
    </row>
    <row r="38" spans="1:17" x14ac:dyDescent="0.3">
      <c r="A38" s="2" t="s">
        <v>53</v>
      </c>
      <c r="B38" s="7">
        <v>2</v>
      </c>
      <c r="C38" s="7">
        <v>14</v>
      </c>
      <c r="D38" s="7"/>
      <c r="E38" s="7"/>
      <c r="F38" s="7">
        <v>2</v>
      </c>
      <c r="G38" s="7"/>
      <c r="H38" s="7">
        <v>7</v>
      </c>
      <c r="I38" s="7">
        <v>2</v>
      </c>
      <c r="J38" s="7"/>
      <c r="K38" s="7">
        <v>12</v>
      </c>
      <c r="L38" s="7">
        <v>2</v>
      </c>
      <c r="M38" s="7"/>
      <c r="N38" s="7">
        <v>1</v>
      </c>
      <c r="O38" s="7"/>
      <c r="P38" s="7"/>
      <c r="Q38" s="7">
        <v>1</v>
      </c>
    </row>
    <row r="39" spans="1:17" x14ac:dyDescent="0.3">
      <c r="A39" s="2" t="s">
        <v>54</v>
      </c>
      <c r="B39" s="7">
        <v>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3">
      <c r="A40" s="2" t="s">
        <v>55</v>
      </c>
      <c r="B40" s="7">
        <v>10</v>
      </c>
      <c r="C40" s="7"/>
      <c r="D40" s="7"/>
      <c r="E40" s="7">
        <v>1</v>
      </c>
      <c r="F40" s="7">
        <v>6</v>
      </c>
      <c r="G40" s="7">
        <v>1</v>
      </c>
      <c r="H40" s="7">
        <v>7</v>
      </c>
      <c r="I40" s="7"/>
      <c r="J40" s="7"/>
      <c r="K40" s="7">
        <v>4</v>
      </c>
      <c r="L40" s="7">
        <v>7</v>
      </c>
      <c r="M40" s="7">
        <v>3</v>
      </c>
      <c r="N40" s="7">
        <v>8</v>
      </c>
      <c r="O40" s="7"/>
      <c r="P40" s="7">
        <v>1</v>
      </c>
      <c r="Q40" s="7"/>
    </row>
    <row r="41" spans="1:17" x14ac:dyDescent="0.3">
      <c r="A41" s="2" t="s">
        <v>56</v>
      </c>
      <c r="B41" s="7">
        <v>1</v>
      </c>
      <c r="C41" s="7"/>
      <c r="D41" s="7">
        <v>1</v>
      </c>
      <c r="E41" s="7">
        <v>1</v>
      </c>
      <c r="F41" s="7">
        <v>2</v>
      </c>
      <c r="G41" s="7"/>
      <c r="H41" s="7"/>
      <c r="I41" s="7"/>
      <c r="J41" s="7"/>
      <c r="K41" s="7"/>
      <c r="L41" s="7"/>
      <c r="M41" s="7">
        <v>2</v>
      </c>
      <c r="N41" s="7">
        <v>1</v>
      </c>
      <c r="O41" s="7"/>
      <c r="P41" s="7"/>
      <c r="Q41" s="7"/>
    </row>
    <row r="42" spans="1:17" x14ac:dyDescent="0.3">
      <c r="A42" s="2" t="s">
        <v>57</v>
      </c>
      <c r="B42" s="7">
        <v>1</v>
      </c>
      <c r="C42" s="7">
        <v>1</v>
      </c>
      <c r="D42" s="7"/>
      <c r="E42" s="7"/>
      <c r="F42" s="7">
        <v>2</v>
      </c>
      <c r="G42" s="7"/>
      <c r="H42" s="7"/>
      <c r="I42" s="7"/>
      <c r="J42" s="7"/>
      <c r="K42" s="7">
        <v>3</v>
      </c>
      <c r="L42" s="7">
        <v>1</v>
      </c>
      <c r="M42" s="7">
        <v>1</v>
      </c>
      <c r="N42" s="7">
        <v>1</v>
      </c>
      <c r="O42" s="7"/>
      <c r="P42" s="7"/>
      <c r="Q42" s="7"/>
    </row>
    <row r="43" spans="1:17" x14ac:dyDescent="0.3">
      <c r="A43" s="2" t="s">
        <v>58</v>
      </c>
      <c r="B43" s="7"/>
      <c r="C43" s="7"/>
      <c r="D43" s="7"/>
      <c r="E43" s="7"/>
      <c r="F43" s="7">
        <v>1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3">
      <c r="A44" s="2" t="s">
        <v>59</v>
      </c>
      <c r="B44" s="7">
        <v>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3">
      <c r="A45" s="2" t="s">
        <v>60</v>
      </c>
      <c r="B45" s="7">
        <v>2</v>
      </c>
      <c r="C45" s="7">
        <v>1</v>
      </c>
      <c r="D45" s="7"/>
      <c r="E45" s="7">
        <v>3</v>
      </c>
      <c r="F45" s="7">
        <v>3</v>
      </c>
      <c r="G45" s="7"/>
      <c r="H45" s="7"/>
      <c r="I45" s="7"/>
      <c r="J45" s="7"/>
      <c r="K45" s="7">
        <v>2</v>
      </c>
      <c r="L45" s="7">
        <v>3</v>
      </c>
      <c r="M45" s="7">
        <v>3</v>
      </c>
      <c r="N45" s="7"/>
      <c r="O45" s="7">
        <v>2</v>
      </c>
      <c r="P45" s="7"/>
      <c r="Q45" s="7"/>
    </row>
    <row r="46" spans="1:17" x14ac:dyDescent="0.3">
      <c r="A46" s="2" t="s">
        <v>61</v>
      </c>
      <c r="B46" s="7"/>
      <c r="C46" s="7"/>
      <c r="D46" s="7">
        <v>1</v>
      </c>
      <c r="E46" s="7">
        <v>20</v>
      </c>
      <c r="F46" s="7"/>
      <c r="G46" s="7"/>
      <c r="H46" s="7">
        <v>1</v>
      </c>
      <c r="I46" s="7"/>
      <c r="J46" s="7"/>
      <c r="K46" s="7"/>
      <c r="L46" s="7"/>
      <c r="M46" s="7">
        <v>1</v>
      </c>
      <c r="N46" s="7"/>
      <c r="O46" s="7">
        <v>1</v>
      </c>
      <c r="P46" s="7">
        <v>1</v>
      </c>
      <c r="Q46" s="7"/>
    </row>
    <row r="47" spans="1:17" x14ac:dyDescent="0.3">
      <c r="A47" s="2" t="s">
        <v>62</v>
      </c>
      <c r="B47" s="7">
        <v>1</v>
      </c>
      <c r="C47" s="7"/>
      <c r="D47" s="7"/>
      <c r="E47" s="7"/>
      <c r="F47" s="7"/>
      <c r="G47" s="7"/>
      <c r="H47" s="7"/>
      <c r="I47" s="7"/>
      <c r="J47" s="7">
        <v>1</v>
      </c>
      <c r="K47" s="7"/>
      <c r="L47" s="7"/>
      <c r="M47" s="7"/>
      <c r="N47" s="7"/>
      <c r="O47" s="7"/>
      <c r="P47" s="7"/>
      <c r="Q47" s="7"/>
    </row>
    <row r="48" spans="1:17" x14ac:dyDescent="0.3">
      <c r="A48" s="2" t="s">
        <v>63</v>
      </c>
      <c r="B48" s="7">
        <v>2</v>
      </c>
      <c r="C48" s="7">
        <v>1</v>
      </c>
      <c r="D48" s="7">
        <v>1</v>
      </c>
      <c r="E48" s="7"/>
      <c r="F48" s="7">
        <v>1</v>
      </c>
      <c r="G48" s="7"/>
      <c r="H48" s="7"/>
      <c r="I48" s="7">
        <v>1</v>
      </c>
      <c r="J48" s="7"/>
      <c r="K48" s="7">
        <v>2</v>
      </c>
      <c r="L48" s="7">
        <v>1</v>
      </c>
      <c r="M48" s="7"/>
      <c r="N48" s="7">
        <v>1</v>
      </c>
      <c r="O48" s="7"/>
      <c r="P48" s="7"/>
      <c r="Q48" s="7"/>
    </row>
    <row r="49" spans="1:17" x14ac:dyDescent="0.3">
      <c r="A49" s="2" t="s">
        <v>64</v>
      </c>
      <c r="B49" s="7">
        <v>1</v>
      </c>
      <c r="C49" s="7">
        <v>1</v>
      </c>
      <c r="D49" s="7">
        <v>1</v>
      </c>
      <c r="E49" s="7">
        <v>1</v>
      </c>
      <c r="F49" s="7"/>
      <c r="G49" s="7"/>
      <c r="H49" s="7">
        <v>1</v>
      </c>
      <c r="I49" s="7"/>
      <c r="J49" s="7">
        <v>60</v>
      </c>
      <c r="K49" s="7">
        <v>2</v>
      </c>
      <c r="L49" s="7">
        <v>1</v>
      </c>
      <c r="M49" s="7">
        <v>1</v>
      </c>
      <c r="N49" s="7">
        <v>1</v>
      </c>
      <c r="O49" s="7"/>
      <c r="P49" s="7"/>
      <c r="Q49" s="7"/>
    </row>
    <row r="50" spans="1:17" x14ac:dyDescent="0.3">
      <c r="A50" s="2" t="s">
        <v>65</v>
      </c>
      <c r="B50" s="7">
        <v>3</v>
      </c>
      <c r="C50" s="7">
        <v>2</v>
      </c>
      <c r="D50" s="7">
        <v>2</v>
      </c>
      <c r="E50" s="7">
        <v>5</v>
      </c>
      <c r="F50" s="7">
        <v>6</v>
      </c>
      <c r="G50" s="7"/>
      <c r="H50" s="7">
        <v>3</v>
      </c>
      <c r="I50" s="7"/>
      <c r="J50" s="7"/>
      <c r="K50" s="7">
        <v>3</v>
      </c>
      <c r="L50" s="7">
        <v>6</v>
      </c>
      <c r="M50" s="7">
        <v>7</v>
      </c>
      <c r="N50" s="7">
        <v>6</v>
      </c>
      <c r="O50" s="7">
        <v>1</v>
      </c>
      <c r="P50" s="7"/>
      <c r="Q50" s="7"/>
    </row>
    <row r="51" spans="1:17" x14ac:dyDescent="0.3">
      <c r="A51" s="2" t="s">
        <v>66</v>
      </c>
      <c r="B51" s="7">
        <v>3</v>
      </c>
      <c r="C51" s="7">
        <v>1</v>
      </c>
      <c r="D51" s="7"/>
      <c r="E51" s="7">
        <v>2</v>
      </c>
      <c r="F51" s="7">
        <v>1</v>
      </c>
      <c r="G51" s="7">
        <v>1</v>
      </c>
      <c r="H51" s="7">
        <v>2</v>
      </c>
      <c r="I51" s="7">
        <v>2</v>
      </c>
      <c r="J51" s="7"/>
      <c r="K51" s="7">
        <v>1</v>
      </c>
      <c r="L51" s="7">
        <v>2</v>
      </c>
      <c r="M51" s="7"/>
      <c r="N51" s="7">
        <v>3</v>
      </c>
      <c r="O51" s="7">
        <v>1</v>
      </c>
      <c r="P51" s="7">
        <v>1</v>
      </c>
      <c r="Q51" s="7"/>
    </row>
    <row r="52" spans="1:17" x14ac:dyDescent="0.3">
      <c r="A52" s="2" t="s">
        <v>67</v>
      </c>
      <c r="B52" s="7">
        <v>8</v>
      </c>
      <c r="C52" s="7"/>
      <c r="D52" s="7">
        <v>2</v>
      </c>
      <c r="E52" s="7">
        <v>3</v>
      </c>
      <c r="F52" s="7">
        <v>3</v>
      </c>
      <c r="G52" s="7"/>
      <c r="H52" s="7">
        <v>14</v>
      </c>
      <c r="I52" s="7">
        <v>1</v>
      </c>
      <c r="J52" s="7"/>
      <c r="K52" s="7">
        <v>6</v>
      </c>
      <c r="L52" s="7">
        <v>4</v>
      </c>
      <c r="M52" s="7">
        <v>3</v>
      </c>
      <c r="N52" s="7">
        <v>6</v>
      </c>
      <c r="O52" s="7">
        <v>2</v>
      </c>
      <c r="P52" s="7">
        <v>5</v>
      </c>
      <c r="Q52" s="7"/>
    </row>
    <row r="53" spans="1:17" x14ac:dyDescent="0.3">
      <c r="A53" s="2" t="s">
        <v>68</v>
      </c>
      <c r="B53" s="7">
        <v>1</v>
      </c>
      <c r="C53" s="7"/>
      <c r="D53" s="7">
        <v>1</v>
      </c>
      <c r="E53" s="7">
        <v>2</v>
      </c>
      <c r="F53" s="7">
        <v>5</v>
      </c>
      <c r="G53" s="7"/>
      <c r="H53" s="7">
        <v>1</v>
      </c>
      <c r="I53" s="7"/>
      <c r="J53" s="7"/>
      <c r="K53" s="7">
        <v>1</v>
      </c>
      <c r="L53" s="7">
        <v>2</v>
      </c>
      <c r="M53" s="7"/>
      <c r="N53" s="7"/>
      <c r="O53" s="7"/>
      <c r="P53" s="7"/>
      <c r="Q53" s="7"/>
    </row>
    <row r="54" spans="1:17" x14ac:dyDescent="0.3">
      <c r="A54" s="2" t="s">
        <v>69</v>
      </c>
      <c r="B54" s="7"/>
      <c r="C54" s="7">
        <v>1</v>
      </c>
      <c r="D54" s="7"/>
      <c r="E54" s="7"/>
      <c r="F54" s="7">
        <v>1</v>
      </c>
      <c r="G54" s="7"/>
      <c r="H54" s="7"/>
      <c r="I54" s="7"/>
      <c r="J54" s="7"/>
      <c r="K54" s="7"/>
      <c r="L54" s="7"/>
      <c r="M54" s="7"/>
      <c r="N54" s="7"/>
      <c r="O54" s="7">
        <v>1</v>
      </c>
      <c r="P54" s="7"/>
      <c r="Q54" s="7"/>
    </row>
    <row r="55" spans="1:17" x14ac:dyDescent="0.3">
      <c r="A55" s="2" t="s">
        <v>70</v>
      </c>
      <c r="B55" s="7">
        <v>5</v>
      </c>
      <c r="C55" s="7">
        <v>1</v>
      </c>
      <c r="D55" s="7"/>
      <c r="E55" s="7"/>
      <c r="F55" s="7"/>
      <c r="G55" s="7"/>
      <c r="H55" s="7">
        <v>2</v>
      </c>
      <c r="I55" s="7"/>
      <c r="J55" s="7"/>
      <c r="K55" s="7">
        <v>1</v>
      </c>
      <c r="L55" s="7">
        <v>2</v>
      </c>
      <c r="M55" s="7"/>
      <c r="N55" s="7">
        <v>1</v>
      </c>
      <c r="O55" s="7">
        <v>1</v>
      </c>
      <c r="P55" s="7"/>
      <c r="Q55" s="7"/>
    </row>
    <row r="56" spans="1:17" x14ac:dyDescent="0.3">
      <c r="A56" s="2" t="s">
        <v>71</v>
      </c>
      <c r="B56" s="7">
        <v>3</v>
      </c>
      <c r="C56" s="7"/>
      <c r="D56" s="7"/>
      <c r="E56" s="7"/>
      <c r="F56" s="7">
        <v>3</v>
      </c>
      <c r="G56" s="7"/>
      <c r="H56" s="7">
        <v>2</v>
      </c>
      <c r="I56" s="7"/>
      <c r="J56" s="7"/>
      <c r="K56" s="7">
        <v>3</v>
      </c>
      <c r="L56" s="7"/>
      <c r="M56" s="7"/>
      <c r="N56" s="7">
        <v>4</v>
      </c>
      <c r="O56" s="7"/>
      <c r="P56" s="7">
        <v>1</v>
      </c>
      <c r="Q56" s="7">
        <v>1</v>
      </c>
    </row>
    <row r="57" spans="1:17" x14ac:dyDescent="0.3">
      <c r="A57" s="2" t="s">
        <v>72</v>
      </c>
      <c r="B57" s="7">
        <v>1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3">
      <c r="A58" s="2" t="s">
        <v>73</v>
      </c>
      <c r="B58" s="7"/>
      <c r="C58" s="7"/>
      <c r="D58" s="7">
        <v>1</v>
      </c>
      <c r="E58" s="7"/>
      <c r="F58" s="7">
        <v>1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3">
      <c r="A59" s="2" t="s">
        <v>74</v>
      </c>
      <c r="B59" s="7">
        <v>1</v>
      </c>
      <c r="C59" s="7">
        <v>1</v>
      </c>
      <c r="D59" s="7">
        <v>1</v>
      </c>
      <c r="E59" s="7"/>
      <c r="F59" s="7"/>
      <c r="G59" s="7"/>
      <c r="H59" s="7">
        <v>1</v>
      </c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3">
      <c r="A60" s="2" t="s">
        <v>75</v>
      </c>
      <c r="B60" s="7">
        <v>1</v>
      </c>
      <c r="C60" s="7"/>
      <c r="D60" s="7"/>
      <c r="E60" s="7"/>
      <c r="F60" s="7"/>
      <c r="G60" s="7"/>
      <c r="H60" s="7"/>
      <c r="I60" s="7">
        <v>1</v>
      </c>
      <c r="J60" s="7"/>
      <c r="K60" s="7"/>
      <c r="L60" s="7"/>
      <c r="M60" s="7">
        <v>2</v>
      </c>
      <c r="N60" s="7"/>
      <c r="O60" s="7"/>
      <c r="P60" s="7"/>
      <c r="Q60" s="7"/>
    </row>
    <row r="61" spans="1:17" x14ac:dyDescent="0.3">
      <c r="A61" s="2" t="s">
        <v>76</v>
      </c>
      <c r="B61" s="7"/>
      <c r="C61" s="7"/>
      <c r="D61" s="7"/>
      <c r="E61" s="7"/>
      <c r="F61" s="7"/>
      <c r="G61" s="7"/>
      <c r="H61" s="7"/>
      <c r="I61" s="7"/>
      <c r="J61" s="7">
        <v>1</v>
      </c>
      <c r="K61" s="7"/>
      <c r="L61" s="7"/>
      <c r="M61" s="7"/>
      <c r="N61" s="7"/>
      <c r="O61" s="7"/>
      <c r="P61" s="7"/>
      <c r="Q61" s="7"/>
    </row>
    <row r="62" spans="1:17" x14ac:dyDescent="0.3">
      <c r="A62" s="2" t="s">
        <v>77</v>
      </c>
      <c r="B62" s="7"/>
      <c r="C62" s="7"/>
      <c r="D62" s="7"/>
      <c r="E62" s="7">
        <v>1</v>
      </c>
      <c r="F62" s="7"/>
      <c r="G62" s="7"/>
      <c r="H62" s="7"/>
      <c r="I62" s="7"/>
      <c r="J62" s="7"/>
      <c r="K62" s="7">
        <v>1</v>
      </c>
      <c r="L62" s="7"/>
      <c r="M62" s="7"/>
      <c r="N62" s="7"/>
      <c r="O62" s="7"/>
      <c r="P62" s="7"/>
      <c r="Q62" s="7"/>
    </row>
    <row r="63" spans="1:17" x14ac:dyDescent="0.3">
      <c r="A63" s="2" t="s">
        <v>78</v>
      </c>
      <c r="B63" s="7">
        <v>2</v>
      </c>
      <c r="C63" s="7">
        <v>2</v>
      </c>
      <c r="D63" s="7">
        <v>4</v>
      </c>
      <c r="E63" s="7"/>
      <c r="F63" s="7">
        <v>3</v>
      </c>
      <c r="G63" s="7">
        <v>1</v>
      </c>
      <c r="H63" s="7">
        <v>1</v>
      </c>
      <c r="I63" s="7">
        <v>1</v>
      </c>
      <c r="J63" s="7"/>
      <c r="K63" s="7">
        <v>5</v>
      </c>
      <c r="L63" s="7">
        <v>3</v>
      </c>
      <c r="M63" s="7">
        <v>1</v>
      </c>
      <c r="N63" s="7"/>
      <c r="O63" s="7">
        <v>4</v>
      </c>
      <c r="P63" s="7"/>
      <c r="Q63" s="7"/>
    </row>
    <row r="64" spans="1:17" x14ac:dyDescent="0.3">
      <c r="A64" s="2" t="s">
        <v>79</v>
      </c>
      <c r="B64" s="7"/>
      <c r="C64" s="7"/>
      <c r="D64" s="7"/>
      <c r="E64" s="7"/>
      <c r="F64" s="7">
        <v>1</v>
      </c>
      <c r="G64" s="7">
        <v>1</v>
      </c>
      <c r="H64" s="7"/>
      <c r="I64" s="7"/>
      <c r="J64" s="7"/>
      <c r="K64" s="7"/>
      <c r="L64" s="7"/>
      <c r="M64" s="7"/>
      <c r="N64" s="7">
        <v>1</v>
      </c>
      <c r="O64" s="7"/>
      <c r="P64" s="7">
        <v>1</v>
      </c>
      <c r="Q6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1"/>
  <sheetViews>
    <sheetView workbookViewId="0">
      <selection activeCell="A2" sqref="A2"/>
    </sheetView>
  </sheetViews>
  <sheetFormatPr defaultColWidth="8.88671875" defaultRowHeight="14.4" x14ac:dyDescent="0.3"/>
  <cols>
    <col min="1" max="1" width="61.33203125" customWidth="1"/>
  </cols>
  <sheetData>
    <row r="1" spans="1:21" s="8" customFormat="1" ht="129.6" x14ac:dyDescent="0.3">
      <c r="A1" s="5" t="s">
        <v>81</v>
      </c>
      <c r="B1" s="8" t="s">
        <v>319</v>
      </c>
      <c r="C1" s="8" t="s">
        <v>320</v>
      </c>
      <c r="D1" s="8" t="s">
        <v>321</v>
      </c>
      <c r="E1" s="8" t="s">
        <v>322</v>
      </c>
      <c r="F1" s="8" t="s">
        <v>323</v>
      </c>
      <c r="G1" s="8" t="s">
        <v>324</v>
      </c>
      <c r="H1" s="8" t="s">
        <v>325</v>
      </c>
      <c r="I1" s="8" t="s">
        <v>326</v>
      </c>
      <c r="J1" s="8" t="s">
        <v>327</v>
      </c>
      <c r="K1" s="8" t="s">
        <v>328</v>
      </c>
      <c r="L1" s="8" t="s">
        <v>329</v>
      </c>
      <c r="M1" s="8" t="s">
        <v>330</v>
      </c>
      <c r="N1" s="8" t="s">
        <v>331</v>
      </c>
      <c r="O1" s="8" t="s">
        <v>332</v>
      </c>
      <c r="P1" s="8" t="s">
        <v>333</v>
      </c>
      <c r="Q1" s="8" t="s">
        <v>334</v>
      </c>
      <c r="R1" s="8" t="s">
        <v>335</v>
      </c>
      <c r="S1" s="8" t="s">
        <v>336</v>
      </c>
      <c r="T1" s="8" t="s">
        <v>337</v>
      </c>
      <c r="U1" s="8" t="s">
        <v>338</v>
      </c>
    </row>
    <row r="2" spans="1:21" x14ac:dyDescent="0.3">
      <c r="A2" t="s">
        <v>339</v>
      </c>
      <c r="C2">
        <v>1</v>
      </c>
    </row>
    <row r="3" spans="1:21" x14ac:dyDescent="0.3">
      <c r="A3" t="s">
        <v>102</v>
      </c>
      <c r="C3">
        <v>2</v>
      </c>
      <c r="F3">
        <v>5</v>
      </c>
      <c r="I3">
        <v>2</v>
      </c>
      <c r="J3">
        <v>2</v>
      </c>
      <c r="L3">
        <v>3</v>
      </c>
      <c r="M3">
        <v>7</v>
      </c>
      <c r="O3">
        <v>1</v>
      </c>
      <c r="P3">
        <v>3</v>
      </c>
      <c r="R3">
        <v>1</v>
      </c>
      <c r="U3">
        <v>2</v>
      </c>
    </row>
    <row r="4" spans="1:21" x14ac:dyDescent="0.3">
      <c r="A4" t="s">
        <v>340</v>
      </c>
      <c r="C4">
        <v>1</v>
      </c>
    </row>
    <row r="5" spans="1:21" x14ac:dyDescent="0.3">
      <c r="A5" t="s">
        <v>103</v>
      </c>
      <c r="C5">
        <v>37</v>
      </c>
      <c r="M5">
        <v>1</v>
      </c>
    </row>
    <row r="6" spans="1:21" x14ac:dyDescent="0.3">
      <c r="A6" t="s">
        <v>104</v>
      </c>
      <c r="B6">
        <v>1</v>
      </c>
      <c r="C6">
        <v>4</v>
      </c>
      <c r="E6">
        <v>1</v>
      </c>
      <c r="G6">
        <v>1</v>
      </c>
      <c r="J6">
        <v>1</v>
      </c>
      <c r="L6">
        <v>1</v>
      </c>
      <c r="M6">
        <v>1</v>
      </c>
      <c r="P6">
        <v>1</v>
      </c>
      <c r="Q6">
        <v>2</v>
      </c>
      <c r="S6">
        <v>1</v>
      </c>
    </row>
    <row r="7" spans="1:21" x14ac:dyDescent="0.3">
      <c r="A7" s="6" t="s">
        <v>108</v>
      </c>
      <c r="C7">
        <v>1</v>
      </c>
      <c r="J7">
        <v>7</v>
      </c>
      <c r="L7">
        <v>17</v>
      </c>
      <c r="M7">
        <v>1</v>
      </c>
      <c r="P7">
        <v>4</v>
      </c>
      <c r="Q7">
        <v>1</v>
      </c>
      <c r="R7">
        <v>5</v>
      </c>
      <c r="S7">
        <v>20</v>
      </c>
      <c r="U7">
        <v>1</v>
      </c>
    </row>
    <row r="8" spans="1:21" x14ac:dyDescent="0.3">
      <c r="A8" t="s">
        <v>111</v>
      </c>
      <c r="B8">
        <v>19</v>
      </c>
      <c r="C8">
        <v>3</v>
      </c>
      <c r="E8">
        <v>1</v>
      </c>
      <c r="J8">
        <v>6</v>
      </c>
      <c r="L8">
        <v>11</v>
      </c>
      <c r="M8">
        <v>10</v>
      </c>
      <c r="P8">
        <v>1</v>
      </c>
      <c r="S8">
        <v>1</v>
      </c>
      <c r="U8">
        <v>4</v>
      </c>
    </row>
    <row r="9" spans="1:21" x14ac:dyDescent="0.3">
      <c r="A9" t="s">
        <v>112</v>
      </c>
      <c r="B9">
        <v>1</v>
      </c>
      <c r="C9">
        <v>15</v>
      </c>
      <c r="D9">
        <v>5</v>
      </c>
      <c r="E9">
        <v>2</v>
      </c>
      <c r="F9">
        <v>2</v>
      </c>
      <c r="H9">
        <v>1</v>
      </c>
      <c r="J9">
        <v>3</v>
      </c>
      <c r="L9">
        <v>5</v>
      </c>
      <c r="M9">
        <v>4</v>
      </c>
      <c r="N9">
        <v>6</v>
      </c>
      <c r="O9">
        <v>5</v>
      </c>
      <c r="P9">
        <v>6</v>
      </c>
      <c r="Q9">
        <v>5</v>
      </c>
      <c r="R9">
        <v>1</v>
      </c>
      <c r="S9">
        <v>3</v>
      </c>
      <c r="U9">
        <v>1</v>
      </c>
    </row>
    <row r="10" spans="1:21" x14ac:dyDescent="0.3">
      <c r="A10" t="s">
        <v>21</v>
      </c>
      <c r="B10">
        <v>1</v>
      </c>
      <c r="C10">
        <v>2</v>
      </c>
      <c r="D10">
        <v>1</v>
      </c>
      <c r="E10">
        <v>1</v>
      </c>
      <c r="F10">
        <v>5</v>
      </c>
      <c r="H10">
        <v>5</v>
      </c>
      <c r="I10">
        <v>3</v>
      </c>
      <c r="J10">
        <v>1</v>
      </c>
      <c r="L10">
        <v>2</v>
      </c>
      <c r="M10">
        <v>6</v>
      </c>
      <c r="N10">
        <v>2</v>
      </c>
      <c r="P10">
        <v>1</v>
      </c>
      <c r="Q10">
        <v>1</v>
      </c>
      <c r="T10">
        <v>1</v>
      </c>
      <c r="U10">
        <v>7</v>
      </c>
    </row>
    <row r="11" spans="1:21" x14ac:dyDescent="0.3">
      <c r="A11" t="s">
        <v>341</v>
      </c>
      <c r="B11">
        <v>1</v>
      </c>
      <c r="C11">
        <v>2</v>
      </c>
      <c r="D11">
        <v>1</v>
      </c>
      <c r="E11">
        <v>1</v>
      </c>
      <c r="K11">
        <v>1</v>
      </c>
      <c r="M11">
        <v>3</v>
      </c>
      <c r="N11">
        <v>1</v>
      </c>
      <c r="U11">
        <v>1</v>
      </c>
    </row>
    <row r="12" spans="1:21" x14ac:dyDescent="0.3">
      <c r="A12" t="s">
        <v>265</v>
      </c>
      <c r="L12">
        <v>4</v>
      </c>
      <c r="O12">
        <v>1</v>
      </c>
    </row>
    <row r="13" spans="1:21" x14ac:dyDescent="0.3">
      <c r="A13" t="s">
        <v>116</v>
      </c>
      <c r="B13">
        <v>2</v>
      </c>
      <c r="C13">
        <v>5</v>
      </c>
      <c r="E13">
        <v>1</v>
      </c>
      <c r="F13">
        <v>2</v>
      </c>
      <c r="H13">
        <v>1</v>
      </c>
      <c r="J13">
        <v>5</v>
      </c>
      <c r="L13">
        <v>1</v>
      </c>
      <c r="M13">
        <v>1</v>
      </c>
      <c r="Q13">
        <v>2</v>
      </c>
      <c r="S13">
        <v>2</v>
      </c>
      <c r="T13">
        <v>2</v>
      </c>
      <c r="U13">
        <v>4</v>
      </c>
    </row>
    <row r="14" spans="1:21" x14ac:dyDescent="0.3">
      <c r="A14" t="s">
        <v>268</v>
      </c>
      <c r="C14">
        <v>1</v>
      </c>
      <c r="F14">
        <v>1</v>
      </c>
      <c r="J14">
        <v>1</v>
      </c>
      <c r="L14">
        <v>8</v>
      </c>
    </row>
    <row r="15" spans="1:21" x14ac:dyDescent="0.3">
      <c r="A15" t="s">
        <v>24</v>
      </c>
      <c r="B15">
        <v>4</v>
      </c>
      <c r="C15">
        <v>3</v>
      </c>
      <c r="D15">
        <v>1</v>
      </c>
      <c r="E15">
        <v>2</v>
      </c>
      <c r="G15">
        <v>1</v>
      </c>
      <c r="H15">
        <v>1</v>
      </c>
      <c r="I15">
        <v>3</v>
      </c>
      <c r="J15">
        <v>9</v>
      </c>
      <c r="K15">
        <v>1</v>
      </c>
      <c r="L15">
        <v>1</v>
      </c>
      <c r="M15">
        <v>1</v>
      </c>
      <c r="N15">
        <v>1</v>
      </c>
      <c r="Q15">
        <v>3</v>
      </c>
      <c r="R15">
        <v>1</v>
      </c>
      <c r="S15">
        <v>3</v>
      </c>
      <c r="T15">
        <v>5</v>
      </c>
      <c r="U15">
        <v>2</v>
      </c>
    </row>
    <row r="16" spans="1:21" x14ac:dyDescent="0.3">
      <c r="A16" t="s">
        <v>25</v>
      </c>
      <c r="C16">
        <v>5</v>
      </c>
      <c r="D16">
        <v>2</v>
      </c>
      <c r="F16">
        <v>2</v>
      </c>
      <c r="J16">
        <v>1</v>
      </c>
      <c r="M16">
        <v>3</v>
      </c>
      <c r="N16">
        <v>8</v>
      </c>
      <c r="O16">
        <v>2</v>
      </c>
      <c r="S16">
        <v>1</v>
      </c>
    </row>
    <row r="17" spans="1:21" x14ac:dyDescent="0.3">
      <c r="A17" t="s">
        <v>123</v>
      </c>
      <c r="B17">
        <v>1</v>
      </c>
      <c r="C17">
        <v>19</v>
      </c>
      <c r="G17">
        <v>1</v>
      </c>
      <c r="H17">
        <v>1</v>
      </c>
      <c r="J17">
        <v>4</v>
      </c>
      <c r="M17">
        <v>4</v>
      </c>
      <c r="N17">
        <v>3</v>
      </c>
      <c r="O17">
        <v>1</v>
      </c>
      <c r="P17">
        <v>3</v>
      </c>
      <c r="Q17">
        <v>2</v>
      </c>
      <c r="S17">
        <v>1</v>
      </c>
      <c r="T17">
        <v>5</v>
      </c>
    </row>
    <row r="18" spans="1:21" x14ac:dyDescent="0.3">
      <c r="A18" t="s">
        <v>27</v>
      </c>
      <c r="B18">
        <v>1</v>
      </c>
      <c r="C18">
        <v>7</v>
      </c>
      <c r="D18">
        <v>8</v>
      </c>
      <c r="E18">
        <v>19</v>
      </c>
      <c r="F18">
        <v>3</v>
      </c>
      <c r="G18">
        <v>1</v>
      </c>
      <c r="H18">
        <v>12</v>
      </c>
      <c r="J18">
        <v>2</v>
      </c>
      <c r="L18">
        <v>29</v>
      </c>
      <c r="M18">
        <v>9</v>
      </c>
      <c r="N18">
        <v>2</v>
      </c>
      <c r="P18">
        <v>1</v>
      </c>
      <c r="Q18">
        <v>2</v>
      </c>
      <c r="S18">
        <v>1</v>
      </c>
      <c r="U18">
        <v>10</v>
      </c>
    </row>
    <row r="19" spans="1:21" x14ac:dyDescent="0.3">
      <c r="A19" t="s">
        <v>28</v>
      </c>
      <c r="B19">
        <v>2</v>
      </c>
      <c r="C19">
        <v>2</v>
      </c>
      <c r="D19">
        <v>1</v>
      </c>
      <c r="E19">
        <v>3</v>
      </c>
      <c r="F19">
        <v>1</v>
      </c>
      <c r="G19">
        <v>1</v>
      </c>
      <c r="H19">
        <v>1</v>
      </c>
      <c r="I19">
        <v>1</v>
      </c>
      <c r="J19">
        <v>4</v>
      </c>
      <c r="L19">
        <v>1</v>
      </c>
      <c r="M19">
        <v>1</v>
      </c>
      <c r="P19">
        <v>1</v>
      </c>
      <c r="Q19">
        <v>1</v>
      </c>
      <c r="S19">
        <v>1</v>
      </c>
      <c r="T19">
        <v>1</v>
      </c>
      <c r="U19">
        <v>2</v>
      </c>
    </row>
    <row r="20" spans="1:21" x14ac:dyDescent="0.3">
      <c r="A20" t="s">
        <v>342</v>
      </c>
      <c r="B20">
        <v>2</v>
      </c>
      <c r="C20">
        <v>3</v>
      </c>
      <c r="D20">
        <v>3</v>
      </c>
      <c r="F20">
        <v>3</v>
      </c>
      <c r="G20">
        <v>1</v>
      </c>
      <c r="J20">
        <v>2</v>
      </c>
      <c r="L20">
        <v>6</v>
      </c>
      <c r="M20">
        <v>1</v>
      </c>
      <c r="N20">
        <v>2</v>
      </c>
      <c r="O20">
        <v>1</v>
      </c>
      <c r="T20">
        <v>1</v>
      </c>
    </row>
    <row r="21" spans="1:21" x14ac:dyDescent="0.3">
      <c r="A21" t="s">
        <v>127</v>
      </c>
      <c r="L21">
        <v>1</v>
      </c>
    </row>
    <row r="22" spans="1:21" x14ac:dyDescent="0.3">
      <c r="A22" t="s">
        <v>128</v>
      </c>
      <c r="C22">
        <v>2</v>
      </c>
      <c r="E22">
        <v>2</v>
      </c>
      <c r="F22">
        <v>15</v>
      </c>
      <c r="H22">
        <v>1</v>
      </c>
      <c r="M22">
        <v>2</v>
      </c>
      <c r="P22">
        <v>2</v>
      </c>
    </row>
    <row r="23" spans="1:21" x14ac:dyDescent="0.3">
      <c r="A23" t="s">
        <v>131</v>
      </c>
      <c r="B23">
        <v>2</v>
      </c>
      <c r="C23">
        <v>4</v>
      </c>
      <c r="D23">
        <v>1</v>
      </c>
      <c r="E23">
        <v>1</v>
      </c>
      <c r="H23">
        <v>1</v>
      </c>
      <c r="J23">
        <v>5</v>
      </c>
      <c r="L23">
        <v>2</v>
      </c>
      <c r="M23">
        <v>7</v>
      </c>
      <c r="Q23">
        <v>3</v>
      </c>
      <c r="R23">
        <v>1</v>
      </c>
      <c r="S23">
        <v>1</v>
      </c>
      <c r="U23">
        <v>3</v>
      </c>
    </row>
    <row r="24" spans="1:21" x14ac:dyDescent="0.3">
      <c r="A24" t="s">
        <v>343</v>
      </c>
      <c r="J24">
        <v>1</v>
      </c>
    </row>
    <row r="25" spans="1:21" x14ac:dyDescent="0.3">
      <c r="A25" t="s">
        <v>134</v>
      </c>
      <c r="B25">
        <v>2</v>
      </c>
      <c r="C25">
        <v>2</v>
      </c>
      <c r="E25">
        <v>3</v>
      </c>
      <c r="J25">
        <v>1</v>
      </c>
      <c r="M25">
        <v>1</v>
      </c>
      <c r="O25">
        <v>1</v>
      </c>
      <c r="P25">
        <v>1</v>
      </c>
      <c r="S25">
        <v>1</v>
      </c>
      <c r="T25">
        <v>1</v>
      </c>
      <c r="U25">
        <v>1</v>
      </c>
    </row>
    <row r="26" spans="1:21" x14ac:dyDescent="0.3">
      <c r="A26" t="s">
        <v>135</v>
      </c>
      <c r="C26">
        <v>26</v>
      </c>
      <c r="D26">
        <v>7</v>
      </c>
      <c r="E26">
        <v>11</v>
      </c>
      <c r="F26">
        <v>10</v>
      </c>
      <c r="G26">
        <v>3</v>
      </c>
      <c r="I26">
        <v>1</v>
      </c>
      <c r="J26">
        <v>7</v>
      </c>
      <c r="K26">
        <v>1</v>
      </c>
      <c r="L26">
        <v>5</v>
      </c>
      <c r="M26">
        <v>9</v>
      </c>
      <c r="N26">
        <v>8</v>
      </c>
      <c r="O26">
        <v>1</v>
      </c>
      <c r="P26">
        <v>4</v>
      </c>
      <c r="Q26">
        <v>2</v>
      </c>
      <c r="R26">
        <v>2</v>
      </c>
      <c r="S26">
        <v>5</v>
      </c>
      <c r="T26">
        <v>4</v>
      </c>
      <c r="U26">
        <v>3</v>
      </c>
    </row>
    <row r="27" spans="1:21" x14ac:dyDescent="0.3">
      <c r="A27" t="s">
        <v>29</v>
      </c>
      <c r="C27">
        <v>4</v>
      </c>
      <c r="D27">
        <v>6</v>
      </c>
      <c r="E27">
        <v>2</v>
      </c>
      <c r="I27">
        <v>1</v>
      </c>
      <c r="J27">
        <v>3</v>
      </c>
      <c r="P27">
        <v>2</v>
      </c>
      <c r="Q27">
        <v>1</v>
      </c>
      <c r="R27">
        <v>2</v>
      </c>
      <c r="S27">
        <v>2</v>
      </c>
    </row>
    <row r="28" spans="1:21" x14ac:dyDescent="0.3">
      <c r="A28" t="s">
        <v>344</v>
      </c>
      <c r="C28">
        <v>1</v>
      </c>
      <c r="J28">
        <v>1</v>
      </c>
      <c r="M28">
        <v>1</v>
      </c>
      <c r="P28">
        <v>1</v>
      </c>
    </row>
    <row r="29" spans="1:21" x14ac:dyDescent="0.3">
      <c r="A29" t="s">
        <v>137</v>
      </c>
      <c r="C29">
        <v>2</v>
      </c>
      <c r="E29">
        <v>7</v>
      </c>
      <c r="J29">
        <v>4</v>
      </c>
      <c r="L29">
        <v>1</v>
      </c>
      <c r="M29">
        <v>2</v>
      </c>
      <c r="Q29">
        <v>1</v>
      </c>
      <c r="R29">
        <v>1</v>
      </c>
    </row>
    <row r="30" spans="1:21" x14ac:dyDescent="0.3">
      <c r="A30" t="s">
        <v>138</v>
      </c>
      <c r="B30">
        <v>3</v>
      </c>
      <c r="C30">
        <v>3</v>
      </c>
      <c r="D30">
        <v>1</v>
      </c>
      <c r="E30">
        <v>2</v>
      </c>
      <c r="H30">
        <v>2</v>
      </c>
      <c r="J30">
        <v>1</v>
      </c>
      <c r="N30">
        <v>1</v>
      </c>
      <c r="T30">
        <v>6</v>
      </c>
    </row>
    <row r="31" spans="1:21" x14ac:dyDescent="0.3">
      <c r="A31" t="s">
        <v>139</v>
      </c>
      <c r="C31">
        <v>5</v>
      </c>
      <c r="D31">
        <v>2</v>
      </c>
      <c r="E31">
        <v>2</v>
      </c>
      <c r="F31">
        <v>4</v>
      </c>
      <c r="G31">
        <v>2</v>
      </c>
      <c r="H31">
        <v>1</v>
      </c>
      <c r="J31">
        <v>4</v>
      </c>
      <c r="L31">
        <v>1</v>
      </c>
      <c r="M31">
        <v>4</v>
      </c>
      <c r="N31">
        <v>2</v>
      </c>
      <c r="O31">
        <v>1</v>
      </c>
      <c r="P31">
        <v>1</v>
      </c>
      <c r="Q31">
        <v>2</v>
      </c>
      <c r="R31">
        <v>1</v>
      </c>
      <c r="S31">
        <v>1</v>
      </c>
      <c r="T31">
        <v>1</v>
      </c>
      <c r="U31">
        <v>5</v>
      </c>
    </row>
    <row r="32" spans="1:21" x14ac:dyDescent="0.3">
      <c r="A32" t="s">
        <v>30</v>
      </c>
      <c r="G32">
        <v>1</v>
      </c>
      <c r="S32">
        <v>1</v>
      </c>
      <c r="U32">
        <v>2</v>
      </c>
    </row>
    <row r="33" spans="1:21" x14ac:dyDescent="0.3">
      <c r="A33" t="s">
        <v>275</v>
      </c>
      <c r="C33">
        <v>1</v>
      </c>
      <c r="G33">
        <v>1</v>
      </c>
      <c r="N33">
        <v>1</v>
      </c>
    </row>
    <row r="34" spans="1:21" x14ac:dyDescent="0.3">
      <c r="A34" t="s">
        <v>31</v>
      </c>
      <c r="B34">
        <v>1</v>
      </c>
      <c r="C34">
        <v>18</v>
      </c>
      <c r="D34">
        <v>1</v>
      </c>
      <c r="J34">
        <v>5</v>
      </c>
      <c r="M34">
        <v>1</v>
      </c>
      <c r="N34">
        <v>17</v>
      </c>
      <c r="U34">
        <v>1</v>
      </c>
    </row>
    <row r="35" spans="1:21" x14ac:dyDescent="0.3">
      <c r="A35" t="s">
        <v>276</v>
      </c>
      <c r="J35">
        <v>3</v>
      </c>
      <c r="T35">
        <v>1</v>
      </c>
      <c r="U35">
        <v>1</v>
      </c>
    </row>
    <row r="36" spans="1:21" x14ac:dyDescent="0.3">
      <c r="A36" t="s">
        <v>277</v>
      </c>
      <c r="B36">
        <v>1</v>
      </c>
      <c r="C36">
        <v>6</v>
      </c>
      <c r="D36">
        <v>2</v>
      </c>
      <c r="E36">
        <v>4</v>
      </c>
      <c r="F36">
        <v>1</v>
      </c>
      <c r="G36">
        <v>2</v>
      </c>
      <c r="I36">
        <v>1</v>
      </c>
      <c r="K36">
        <v>1</v>
      </c>
      <c r="L36">
        <v>7</v>
      </c>
      <c r="M36">
        <v>4</v>
      </c>
      <c r="N36">
        <v>2</v>
      </c>
      <c r="O36">
        <v>1</v>
      </c>
      <c r="P36">
        <v>3</v>
      </c>
      <c r="Q36">
        <v>3</v>
      </c>
      <c r="S36">
        <v>2</v>
      </c>
      <c r="T36">
        <v>2</v>
      </c>
      <c r="U36">
        <v>4</v>
      </c>
    </row>
    <row r="37" spans="1:21" x14ac:dyDescent="0.3">
      <c r="A37" t="s">
        <v>33</v>
      </c>
      <c r="D37">
        <v>1</v>
      </c>
    </row>
    <row r="38" spans="1:21" x14ac:dyDescent="0.3">
      <c r="A38" t="s">
        <v>35</v>
      </c>
      <c r="B38">
        <v>4</v>
      </c>
      <c r="C38">
        <v>10</v>
      </c>
      <c r="D38">
        <v>1</v>
      </c>
      <c r="E38">
        <v>1</v>
      </c>
      <c r="L38">
        <v>2</v>
      </c>
      <c r="P38">
        <v>1</v>
      </c>
      <c r="U38">
        <v>1</v>
      </c>
    </row>
    <row r="39" spans="1:21" x14ac:dyDescent="0.3">
      <c r="A39" t="s">
        <v>144</v>
      </c>
      <c r="B39">
        <v>2</v>
      </c>
      <c r="C39">
        <v>7</v>
      </c>
      <c r="D39">
        <v>4</v>
      </c>
      <c r="E39">
        <v>1</v>
      </c>
      <c r="F39">
        <v>9</v>
      </c>
      <c r="G39">
        <v>1</v>
      </c>
      <c r="H39">
        <v>1</v>
      </c>
      <c r="I39">
        <v>1</v>
      </c>
      <c r="J39">
        <v>3</v>
      </c>
      <c r="M39">
        <v>2</v>
      </c>
      <c r="N39">
        <v>2</v>
      </c>
      <c r="O39">
        <v>2</v>
      </c>
      <c r="P39">
        <v>2</v>
      </c>
      <c r="Q39">
        <v>1</v>
      </c>
      <c r="R39">
        <v>2</v>
      </c>
      <c r="S39">
        <v>1</v>
      </c>
      <c r="U39">
        <v>1</v>
      </c>
    </row>
    <row r="40" spans="1:21" x14ac:dyDescent="0.3">
      <c r="A40" t="s">
        <v>345</v>
      </c>
      <c r="J40">
        <v>1</v>
      </c>
    </row>
    <row r="41" spans="1:21" x14ac:dyDescent="0.3">
      <c r="A41" t="s">
        <v>145</v>
      </c>
      <c r="C41">
        <v>8</v>
      </c>
      <c r="D41">
        <v>2</v>
      </c>
      <c r="E41">
        <v>2</v>
      </c>
      <c r="F41">
        <v>1</v>
      </c>
      <c r="G41">
        <v>1</v>
      </c>
      <c r="H41">
        <v>1</v>
      </c>
      <c r="J41">
        <v>2</v>
      </c>
      <c r="L41">
        <v>1</v>
      </c>
      <c r="M41">
        <v>4</v>
      </c>
      <c r="Q41">
        <v>2</v>
      </c>
      <c r="U41">
        <v>8</v>
      </c>
    </row>
    <row r="42" spans="1:21" x14ac:dyDescent="0.3">
      <c r="A42" t="s">
        <v>36</v>
      </c>
      <c r="C42">
        <v>14</v>
      </c>
      <c r="F42">
        <v>3</v>
      </c>
      <c r="G42">
        <v>2</v>
      </c>
      <c r="J42">
        <v>7</v>
      </c>
      <c r="M42">
        <v>22</v>
      </c>
      <c r="N42">
        <v>16</v>
      </c>
      <c r="Q42">
        <v>1</v>
      </c>
      <c r="T42">
        <v>2</v>
      </c>
    </row>
    <row r="43" spans="1:21" x14ac:dyDescent="0.3">
      <c r="A43" t="s">
        <v>146</v>
      </c>
      <c r="B43">
        <v>2</v>
      </c>
      <c r="C43">
        <v>16</v>
      </c>
      <c r="D43">
        <v>6</v>
      </c>
      <c r="E43">
        <v>8</v>
      </c>
      <c r="F43">
        <v>7</v>
      </c>
      <c r="H43">
        <v>2</v>
      </c>
      <c r="I43">
        <v>4</v>
      </c>
      <c r="J43">
        <v>2</v>
      </c>
      <c r="K43">
        <v>2</v>
      </c>
      <c r="L43">
        <v>8</v>
      </c>
      <c r="M43">
        <v>5</v>
      </c>
      <c r="N43">
        <v>7</v>
      </c>
      <c r="O43">
        <v>1</v>
      </c>
      <c r="P43">
        <v>1</v>
      </c>
      <c r="Q43">
        <v>3</v>
      </c>
      <c r="R43">
        <v>1</v>
      </c>
      <c r="S43">
        <v>3</v>
      </c>
      <c r="T43">
        <v>1</v>
      </c>
      <c r="U43">
        <v>6</v>
      </c>
    </row>
    <row r="44" spans="1:21" x14ac:dyDescent="0.3">
      <c r="A44" t="s">
        <v>149</v>
      </c>
      <c r="C44">
        <v>4</v>
      </c>
      <c r="D44">
        <v>4</v>
      </c>
      <c r="E44">
        <v>4</v>
      </c>
      <c r="F44">
        <v>6</v>
      </c>
      <c r="M44">
        <v>4</v>
      </c>
      <c r="O44">
        <v>1</v>
      </c>
      <c r="Q44">
        <v>1</v>
      </c>
      <c r="S44">
        <v>2</v>
      </c>
      <c r="T44">
        <v>1</v>
      </c>
      <c r="U44">
        <v>1</v>
      </c>
    </row>
    <row r="45" spans="1:21" x14ac:dyDescent="0.3">
      <c r="A45" t="s">
        <v>37</v>
      </c>
      <c r="C45">
        <v>1</v>
      </c>
    </row>
    <row r="46" spans="1:21" x14ac:dyDescent="0.3">
      <c r="A46" t="s">
        <v>150</v>
      </c>
      <c r="B46">
        <v>2</v>
      </c>
      <c r="C46">
        <v>10</v>
      </c>
      <c r="D46">
        <v>5</v>
      </c>
      <c r="E46">
        <v>7</v>
      </c>
      <c r="F46">
        <v>9</v>
      </c>
      <c r="I46">
        <v>2</v>
      </c>
      <c r="J46">
        <v>4</v>
      </c>
      <c r="L46">
        <v>3</v>
      </c>
      <c r="M46">
        <v>5</v>
      </c>
      <c r="N46">
        <v>1</v>
      </c>
      <c r="R46">
        <v>1</v>
      </c>
      <c r="S46">
        <v>2</v>
      </c>
      <c r="U46">
        <v>2</v>
      </c>
    </row>
    <row r="47" spans="1:21" x14ac:dyDescent="0.3">
      <c r="A47" t="s">
        <v>38</v>
      </c>
      <c r="B47">
        <v>3</v>
      </c>
      <c r="C47">
        <v>5</v>
      </c>
      <c r="D47">
        <v>5</v>
      </c>
      <c r="E47">
        <v>3</v>
      </c>
      <c r="F47">
        <v>1</v>
      </c>
      <c r="I47">
        <v>3</v>
      </c>
      <c r="J47">
        <v>4</v>
      </c>
      <c r="L47">
        <v>5</v>
      </c>
      <c r="M47">
        <v>4</v>
      </c>
      <c r="N47">
        <v>2</v>
      </c>
      <c r="O47">
        <v>2</v>
      </c>
      <c r="P47">
        <v>2</v>
      </c>
      <c r="Q47">
        <v>1</v>
      </c>
      <c r="S47">
        <v>4</v>
      </c>
      <c r="T47">
        <v>1</v>
      </c>
      <c r="U47">
        <v>3</v>
      </c>
    </row>
    <row r="48" spans="1:21" x14ac:dyDescent="0.3">
      <c r="A48" t="s">
        <v>346</v>
      </c>
      <c r="E48">
        <v>1</v>
      </c>
      <c r="F48">
        <v>4</v>
      </c>
      <c r="G48">
        <v>13</v>
      </c>
      <c r="J48">
        <v>1</v>
      </c>
      <c r="L48">
        <v>1</v>
      </c>
      <c r="M48">
        <v>2</v>
      </c>
      <c r="N48">
        <v>1</v>
      </c>
      <c r="O48">
        <v>1</v>
      </c>
      <c r="P48">
        <v>2</v>
      </c>
      <c r="T48">
        <v>3</v>
      </c>
    </row>
    <row r="49" spans="1:21" x14ac:dyDescent="0.3">
      <c r="A49" t="s">
        <v>152</v>
      </c>
      <c r="C49">
        <v>3</v>
      </c>
      <c r="D49">
        <v>1</v>
      </c>
      <c r="E49">
        <v>2</v>
      </c>
      <c r="J49">
        <v>1</v>
      </c>
      <c r="K49">
        <v>4</v>
      </c>
      <c r="L49">
        <v>3</v>
      </c>
      <c r="M49">
        <v>1</v>
      </c>
      <c r="P49">
        <v>1</v>
      </c>
      <c r="U49">
        <v>1</v>
      </c>
    </row>
    <row r="50" spans="1:21" x14ac:dyDescent="0.3">
      <c r="A50" t="s">
        <v>347</v>
      </c>
      <c r="B50">
        <v>3</v>
      </c>
      <c r="C50">
        <v>3</v>
      </c>
      <c r="D50">
        <v>2</v>
      </c>
      <c r="E50">
        <v>2</v>
      </c>
      <c r="G50">
        <v>1</v>
      </c>
      <c r="H50">
        <v>10</v>
      </c>
      <c r="J50">
        <v>2</v>
      </c>
      <c r="L50">
        <v>1</v>
      </c>
      <c r="M50">
        <v>5</v>
      </c>
      <c r="N50">
        <v>1</v>
      </c>
      <c r="O50">
        <v>1</v>
      </c>
      <c r="Q50">
        <v>1</v>
      </c>
      <c r="U50">
        <v>2</v>
      </c>
    </row>
    <row r="51" spans="1:21" x14ac:dyDescent="0.3">
      <c r="A51" t="s">
        <v>153</v>
      </c>
      <c r="C51">
        <v>2</v>
      </c>
      <c r="D51">
        <v>1</v>
      </c>
      <c r="G51">
        <v>4</v>
      </c>
      <c r="I51">
        <v>2</v>
      </c>
      <c r="J51">
        <v>1</v>
      </c>
      <c r="K51">
        <v>1</v>
      </c>
      <c r="M51">
        <v>1</v>
      </c>
      <c r="N51">
        <v>3</v>
      </c>
      <c r="O51">
        <v>8</v>
      </c>
      <c r="P51">
        <v>1</v>
      </c>
      <c r="R51">
        <v>1</v>
      </c>
      <c r="U51">
        <v>1</v>
      </c>
    </row>
    <row r="52" spans="1:21" x14ac:dyDescent="0.3">
      <c r="A52" t="s">
        <v>281</v>
      </c>
      <c r="D52">
        <v>1</v>
      </c>
      <c r="E52">
        <v>5</v>
      </c>
      <c r="M52">
        <v>2</v>
      </c>
      <c r="Q52">
        <v>1</v>
      </c>
      <c r="U52">
        <v>1</v>
      </c>
    </row>
    <row r="53" spans="1:21" x14ac:dyDescent="0.3">
      <c r="A53" t="s">
        <v>348</v>
      </c>
      <c r="D53">
        <v>2</v>
      </c>
      <c r="J53">
        <v>1</v>
      </c>
      <c r="M53">
        <v>1</v>
      </c>
      <c r="N53">
        <v>3</v>
      </c>
    </row>
    <row r="54" spans="1:21" x14ac:dyDescent="0.3">
      <c r="A54" t="s">
        <v>155</v>
      </c>
      <c r="G54">
        <v>4</v>
      </c>
      <c r="I54">
        <v>5</v>
      </c>
      <c r="N54">
        <v>1</v>
      </c>
      <c r="U54">
        <v>1</v>
      </c>
    </row>
    <row r="55" spans="1:21" x14ac:dyDescent="0.3">
      <c r="A55" t="s">
        <v>349</v>
      </c>
      <c r="J55">
        <v>2</v>
      </c>
    </row>
    <row r="56" spans="1:21" x14ac:dyDescent="0.3">
      <c r="A56" t="s">
        <v>157</v>
      </c>
      <c r="C56">
        <v>5</v>
      </c>
      <c r="E56">
        <v>1</v>
      </c>
      <c r="F56">
        <v>2</v>
      </c>
      <c r="J56">
        <v>1</v>
      </c>
      <c r="K56">
        <v>3</v>
      </c>
      <c r="M56">
        <v>1</v>
      </c>
      <c r="R56">
        <v>1</v>
      </c>
      <c r="T56">
        <v>1</v>
      </c>
      <c r="U56">
        <v>3</v>
      </c>
    </row>
    <row r="57" spans="1:21" x14ac:dyDescent="0.3">
      <c r="A57" t="s">
        <v>158</v>
      </c>
      <c r="D57">
        <v>1</v>
      </c>
      <c r="E57">
        <v>11</v>
      </c>
      <c r="G57">
        <v>1</v>
      </c>
      <c r="I57">
        <v>8</v>
      </c>
      <c r="L57">
        <v>8</v>
      </c>
      <c r="T57">
        <v>1</v>
      </c>
      <c r="U57">
        <v>1</v>
      </c>
    </row>
    <row r="58" spans="1:21" x14ac:dyDescent="0.3">
      <c r="A58" t="s">
        <v>41</v>
      </c>
      <c r="C58">
        <v>12</v>
      </c>
      <c r="E58">
        <v>12</v>
      </c>
      <c r="F58">
        <v>8</v>
      </c>
      <c r="G58">
        <v>6</v>
      </c>
      <c r="H58">
        <v>3</v>
      </c>
      <c r="I58">
        <v>3</v>
      </c>
      <c r="J58">
        <v>17</v>
      </c>
      <c r="L58">
        <v>1</v>
      </c>
      <c r="M58">
        <v>8</v>
      </c>
      <c r="P58">
        <v>3</v>
      </c>
      <c r="Q58">
        <v>6</v>
      </c>
      <c r="R58">
        <v>6</v>
      </c>
      <c r="S58">
        <v>5</v>
      </c>
      <c r="T58">
        <v>5</v>
      </c>
      <c r="U58">
        <v>1</v>
      </c>
    </row>
    <row r="59" spans="1:21" x14ac:dyDescent="0.3">
      <c r="A59" t="s">
        <v>159</v>
      </c>
      <c r="B59">
        <v>5</v>
      </c>
      <c r="C59">
        <v>2</v>
      </c>
      <c r="E59">
        <v>1</v>
      </c>
      <c r="F59">
        <v>4</v>
      </c>
      <c r="I59">
        <v>1</v>
      </c>
      <c r="L59">
        <v>2</v>
      </c>
      <c r="M59">
        <v>2</v>
      </c>
      <c r="O59">
        <v>1</v>
      </c>
      <c r="P59">
        <v>2</v>
      </c>
      <c r="R59">
        <v>1</v>
      </c>
      <c r="S59">
        <v>2</v>
      </c>
    </row>
    <row r="60" spans="1:21" x14ac:dyDescent="0.3">
      <c r="A60" t="s">
        <v>350</v>
      </c>
      <c r="C60">
        <v>1</v>
      </c>
      <c r="F60">
        <v>1</v>
      </c>
      <c r="J60">
        <v>1</v>
      </c>
      <c r="M60">
        <v>3</v>
      </c>
      <c r="N60">
        <v>5</v>
      </c>
      <c r="O60">
        <v>1</v>
      </c>
      <c r="Q60">
        <v>5</v>
      </c>
      <c r="U60">
        <v>1</v>
      </c>
    </row>
    <row r="61" spans="1:21" x14ac:dyDescent="0.3">
      <c r="A61" t="s">
        <v>160</v>
      </c>
      <c r="B61">
        <v>1</v>
      </c>
      <c r="C61">
        <v>6</v>
      </c>
      <c r="H61">
        <v>8</v>
      </c>
      <c r="L61">
        <v>1</v>
      </c>
      <c r="M61">
        <v>3</v>
      </c>
      <c r="N61">
        <v>1</v>
      </c>
      <c r="P61">
        <v>4</v>
      </c>
    </row>
    <row r="62" spans="1:21" x14ac:dyDescent="0.3">
      <c r="A62" t="s">
        <v>161</v>
      </c>
      <c r="C62">
        <v>6</v>
      </c>
      <c r="E62">
        <v>5</v>
      </c>
      <c r="F62">
        <v>2</v>
      </c>
      <c r="L62">
        <v>5</v>
      </c>
      <c r="N62">
        <v>1</v>
      </c>
    </row>
    <row r="63" spans="1:21" x14ac:dyDescent="0.3">
      <c r="A63" t="s">
        <v>163</v>
      </c>
      <c r="B63">
        <v>3</v>
      </c>
      <c r="C63">
        <v>1</v>
      </c>
      <c r="D63">
        <v>2</v>
      </c>
      <c r="E63">
        <v>2</v>
      </c>
      <c r="F63">
        <v>2</v>
      </c>
      <c r="G63">
        <v>1</v>
      </c>
      <c r="I63">
        <v>2</v>
      </c>
      <c r="L63">
        <v>2</v>
      </c>
      <c r="M63">
        <v>6</v>
      </c>
      <c r="N63">
        <v>3</v>
      </c>
      <c r="P63">
        <v>2</v>
      </c>
      <c r="Q63">
        <v>2</v>
      </c>
      <c r="R63">
        <v>3</v>
      </c>
      <c r="S63">
        <v>2</v>
      </c>
      <c r="T63">
        <v>4</v>
      </c>
      <c r="U63">
        <v>1</v>
      </c>
    </row>
    <row r="64" spans="1:21" x14ac:dyDescent="0.3">
      <c r="A64" t="s">
        <v>43</v>
      </c>
      <c r="F64">
        <v>1</v>
      </c>
    </row>
    <row r="65" spans="1:21" x14ac:dyDescent="0.3">
      <c r="A65" t="s">
        <v>44</v>
      </c>
      <c r="B65">
        <v>1</v>
      </c>
      <c r="C65">
        <v>21</v>
      </c>
      <c r="E65">
        <v>4</v>
      </c>
      <c r="F65">
        <v>3</v>
      </c>
      <c r="J65">
        <v>1</v>
      </c>
      <c r="M65">
        <v>10</v>
      </c>
      <c r="O65">
        <v>2</v>
      </c>
      <c r="Q65">
        <v>1</v>
      </c>
      <c r="S65">
        <v>1</v>
      </c>
      <c r="T65">
        <v>2</v>
      </c>
      <c r="U65">
        <v>1</v>
      </c>
    </row>
    <row r="66" spans="1:21" x14ac:dyDescent="0.3">
      <c r="A66" t="s">
        <v>165</v>
      </c>
      <c r="L66">
        <v>20</v>
      </c>
      <c r="T66">
        <v>1</v>
      </c>
    </row>
    <row r="67" spans="1:21" x14ac:dyDescent="0.3">
      <c r="A67" t="s">
        <v>168</v>
      </c>
      <c r="B67">
        <v>10</v>
      </c>
      <c r="C67">
        <v>4</v>
      </c>
      <c r="D67">
        <v>1</v>
      </c>
      <c r="E67">
        <v>2</v>
      </c>
      <c r="G67">
        <v>5</v>
      </c>
      <c r="J67">
        <v>7</v>
      </c>
      <c r="K67">
        <v>1</v>
      </c>
      <c r="M67">
        <v>5</v>
      </c>
      <c r="N67">
        <v>2</v>
      </c>
      <c r="O67">
        <v>3</v>
      </c>
      <c r="Q67">
        <v>3</v>
      </c>
      <c r="T67">
        <v>2</v>
      </c>
      <c r="U67">
        <v>2</v>
      </c>
    </row>
    <row r="68" spans="1:21" x14ac:dyDescent="0.3">
      <c r="A68" t="s">
        <v>351</v>
      </c>
      <c r="B68">
        <v>2</v>
      </c>
      <c r="E68">
        <v>1</v>
      </c>
      <c r="J68">
        <v>1</v>
      </c>
      <c r="N68">
        <v>13</v>
      </c>
      <c r="S68">
        <v>1</v>
      </c>
    </row>
    <row r="69" spans="1:21" x14ac:dyDescent="0.3">
      <c r="A69" t="s">
        <v>169</v>
      </c>
      <c r="J69">
        <v>2</v>
      </c>
      <c r="M69">
        <v>1</v>
      </c>
      <c r="S69">
        <v>1</v>
      </c>
    </row>
    <row r="70" spans="1:21" x14ac:dyDescent="0.3">
      <c r="A70" t="s">
        <v>170</v>
      </c>
      <c r="C70">
        <v>2</v>
      </c>
      <c r="E70">
        <v>1</v>
      </c>
      <c r="G70">
        <v>1</v>
      </c>
      <c r="I70">
        <v>1</v>
      </c>
      <c r="J70">
        <v>1</v>
      </c>
      <c r="S70">
        <v>1</v>
      </c>
    </row>
    <row r="71" spans="1:21" x14ac:dyDescent="0.3">
      <c r="A71" t="s">
        <v>171</v>
      </c>
      <c r="B71">
        <v>1</v>
      </c>
      <c r="C71">
        <v>3</v>
      </c>
      <c r="D71">
        <v>3</v>
      </c>
      <c r="E71">
        <v>1</v>
      </c>
      <c r="G71">
        <v>3</v>
      </c>
      <c r="I71">
        <v>1</v>
      </c>
      <c r="J71">
        <v>3</v>
      </c>
      <c r="K71">
        <v>1</v>
      </c>
      <c r="L71">
        <v>1</v>
      </c>
      <c r="M71">
        <v>1</v>
      </c>
      <c r="N71">
        <v>1</v>
      </c>
      <c r="Q71">
        <v>1</v>
      </c>
      <c r="S71">
        <v>2</v>
      </c>
      <c r="U71">
        <v>3</v>
      </c>
    </row>
    <row r="72" spans="1:21" x14ac:dyDescent="0.3">
      <c r="A72" t="s">
        <v>45</v>
      </c>
      <c r="B72">
        <v>1</v>
      </c>
      <c r="C72">
        <v>5</v>
      </c>
      <c r="E72">
        <v>1</v>
      </c>
      <c r="F72">
        <v>1</v>
      </c>
      <c r="J72">
        <v>1</v>
      </c>
      <c r="L72">
        <v>1</v>
      </c>
      <c r="M72">
        <v>1</v>
      </c>
      <c r="R72">
        <v>1</v>
      </c>
      <c r="S72">
        <v>8</v>
      </c>
      <c r="T72">
        <v>1</v>
      </c>
      <c r="U72">
        <v>1</v>
      </c>
    </row>
    <row r="73" spans="1:21" x14ac:dyDescent="0.3">
      <c r="A73" t="s">
        <v>352</v>
      </c>
      <c r="C73">
        <v>2</v>
      </c>
      <c r="L73">
        <v>4</v>
      </c>
    </row>
    <row r="74" spans="1:21" x14ac:dyDescent="0.3">
      <c r="A74" t="s">
        <v>353</v>
      </c>
      <c r="B74">
        <v>2</v>
      </c>
      <c r="C74">
        <v>5</v>
      </c>
      <c r="E74">
        <v>2</v>
      </c>
      <c r="G74">
        <v>1</v>
      </c>
      <c r="I74">
        <v>1</v>
      </c>
      <c r="L74">
        <v>2</v>
      </c>
    </row>
    <row r="75" spans="1:21" x14ac:dyDescent="0.3">
      <c r="A75" t="s">
        <v>172</v>
      </c>
      <c r="B75">
        <v>3</v>
      </c>
      <c r="C75">
        <v>4</v>
      </c>
      <c r="I75">
        <v>1</v>
      </c>
      <c r="J75">
        <v>1</v>
      </c>
      <c r="M75">
        <v>5</v>
      </c>
      <c r="T75">
        <v>3</v>
      </c>
    </row>
    <row r="76" spans="1:21" x14ac:dyDescent="0.3">
      <c r="A76" t="s">
        <v>47</v>
      </c>
      <c r="C76">
        <v>1</v>
      </c>
      <c r="L76">
        <v>1</v>
      </c>
    </row>
    <row r="77" spans="1:21" x14ac:dyDescent="0.3">
      <c r="A77" t="s">
        <v>354</v>
      </c>
      <c r="B77">
        <v>1</v>
      </c>
      <c r="C77">
        <v>5</v>
      </c>
      <c r="F77">
        <v>1</v>
      </c>
      <c r="G77">
        <v>1</v>
      </c>
      <c r="J77">
        <v>3</v>
      </c>
      <c r="L77">
        <v>3</v>
      </c>
      <c r="N77">
        <v>3</v>
      </c>
      <c r="Q77">
        <v>1</v>
      </c>
      <c r="R77">
        <v>1</v>
      </c>
      <c r="T77">
        <v>3</v>
      </c>
      <c r="U77">
        <v>4</v>
      </c>
    </row>
    <row r="78" spans="1:21" x14ac:dyDescent="0.3">
      <c r="A78" t="s">
        <v>284</v>
      </c>
      <c r="B78">
        <v>2</v>
      </c>
      <c r="C78">
        <v>4</v>
      </c>
      <c r="D78">
        <v>1</v>
      </c>
      <c r="E78">
        <v>3</v>
      </c>
      <c r="F78">
        <v>1</v>
      </c>
      <c r="I78">
        <v>1</v>
      </c>
      <c r="J78">
        <v>3</v>
      </c>
      <c r="L78">
        <v>1</v>
      </c>
      <c r="M78">
        <v>8</v>
      </c>
      <c r="Q78">
        <v>1</v>
      </c>
      <c r="S78">
        <v>3</v>
      </c>
      <c r="T78">
        <v>5</v>
      </c>
    </row>
    <row r="79" spans="1:21" x14ac:dyDescent="0.3">
      <c r="A79" t="s">
        <v>174</v>
      </c>
      <c r="B79">
        <v>2</v>
      </c>
      <c r="C79">
        <v>3</v>
      </c>
      <c r="E79">
        <v>2</v>
      </c>
      <c r="G79">
        <v>1</v>
      </c>
      <c r="I79">
        <v>1</v>
      </c>
      <c r="J79">
        <v>2</v>
      </c>
      <c r="L79">
        <v>2</v>
      </c>
      <c r="M79">
        <v>1</v>
      </c>
      <c r="N79">
        <v>1</v>
      </c>
      <c r="P79">
        <v>2</v>
      </c>
      <c r="Q79">
        <v>1</v>
      </c>
      <c r="S79">
        <v>1</v>
      </c>
      <c r="U79">
        <v>1</v>
      </c>
    </row>
    <row r="80" spans="1:21" x14ac:dyDescent="0.3">
      <c r="A80" t="s">
        <v>48</v>
      </c>
      <c r="B80">
        <v>1</v>
      </c>
      <c r="G80">
        <v>1</v>
      </c>
      <c r="H80">
        <v>3</v>
      </c>
      <c r="M80">
        <v>1</v>
      </c>
      <c r="N80">
        <v>1</v>
      </c>
      <c r="P80">
        <v>1</v>
      </c>
      <c r="R80">
        <v>1</v>
      </c>
      <c r="U80">
        <v>2</v>
      </c>
    </row>
    <row r="81" spans="1:21" x14ac:dyDescent="0.3">
      <c r="A81" t="s">
        <v>285</v>
      </c>
      <c r="B81">
        <v>3</v>
      </c>
      <c r="C81">
        <v>3</v>
      </c>
      <c r="F81">
        <v>1</v>
      </c>
      <c r="K81">
        <v>1</v>
      </c>
      <c r="L81">
        <v>3</v>
      </c>
      <c r="M81">
        <v>1</v>
      </c>
      <c r="U81">
        <v>2</v>
      </c>
    </row>
    <row r="82" spans="1:21" x14ac:dyDescent="0.3">
      <c r="A82" t="s">
        <v>178</v>
      </c>
      <c r="B82">
        <v>1</v>
      </c>
      <c r="C82">
        <v>3</v>
      </c>
      <c r="E82">
        <v>1</v>
      </c>
      <c r="F82">
        <v>1</v>
      </c>
      <c r="J82">
        <v>2</v>
      </c>
      <c r="L82">
        <v>1</v>
      </c>
      <c r="M82">
        <v>5</v>
      </c>
      <c r="N82">
        <v>1</v>
      </c>
      <c r="S82">
        <v>1</v>
      </c>
    </row>
    <row r="83" spans="1:21" x14ac:dyDescent="0.3">
      <c r="A83" t="s">
        <v>355</v>
      </c>
      <c r="B83">
        <v>4</v>
      </c>
      <c r="C83">
        <v>2</v>
      </c>
      <c r="D83">
        <v>1</v>
      </c>
      <c r="E83">
        <v>2</v>
      </c>
      <c r="J83">
        <v>3</v>
      </c>
      <c r="K83">
        <v>4</v>
      </c>
      <c r="M83">
        <v>4</v>
      </c>
      <c r="N83">
        <v>6</v>
      </c>
      <c r="Q83">
        <v>1</v>
      </c>
    </row>
    <row r="84" spans="1:21" x14ac:dyDescent="0.3">
      <c r="A84" t="s">
        <v>180</v>
      </c>
      <c r="B84">
        <v>4</v>
      </c>
      <c r="E84">
        <v>2</v>
      </c>
      <c r="G84">
        <v>1</v>
      </c>
      <c r="L84">
        <v>15</v>
      </c>
      <c r="N84">
        <v>2</v>
      </c>
      <c r="P84">
        <v>1</v>
      </c>
      <c r="Q84">
        <v>1</v>
      </c>
      <c r="S84">
        <v>3</v>
      </c>
      <c r="U84">
        <v>1</v>
      </c>
    </row>
    <row r="85" spans="1:21" x14ac:dyDescent="0.3">
      <c r="A85" t="s">
        <v>49</v>
      </c>
      <c r="F85">
        <v>1</v>
      </c>
      <c r="M85">
        <v>1</v>
      </c>
      <c r="O85">
        <v>2</v>
      </c>
      <c r="P85">
        <v>1</v>
      </c>
      <c r="R85">
        <v>1</v>
      </c>
      <c r="S85">
        <v>1</v>
      </c>
    </row>
    <row r="86" spans="1:21" x14ac:dyDescent="0.3">
      <c r="A86" t="s">
        <v>182</v>
      </c>
      <c r="F86">
        <v>1</v>
      </c>
    </row>
    <row r="87" spans="1:21" x14ac:dyDescent="0.3">
      <c r="A87" t="s">
        <v>183</v>
      </c>
      <c r="B87">
        <v>1</v>
      </c>
      <c r="C87">
        <v>7</v>
      </c>
      <c r="D87">
        <v>1</v>
      </c>
      <c r="F87">
        <v>1</v>
      </c>
      <c r="G87">
        <v>1</v>
      </c>
      <c r="I87">
        <v>1</v>
      </c>
      <c r="J87">
        <v>1</v>
      </c>
      <c r="L87">
        <v>10</v>
      </c>
      <c r="S87">
        <v>3</v>
      </c>
      <c r="U87">
        <v>1</v>
      </c>
    </row>
    <row r="88" spans="1:21" x14ac:dyDescent="0.3">
      <c r="A88" t="s">
        <v>288</v>
      </c>
      <c r="C88">
        <v>11</v>
      </c>
      <c r="E88">
        <v>2</v>
      </c>
      <c r="I88">
        <v>1</v>
      </c>
      <c r="J88">
        <v>1</v>
      </c>
      <c r="M88">
        <v>2</v>
      </c>
      <c r="N88">
        <v>2</v>
      </c>
      <c r="O88">
        <v>3</v>
      </c>
      <c r="P88">
        <v>2</v>
      </c>
      <c r="T88">
        <v>2</v>
      </c>
    </row>
    <row r="89" spans="1:21" x14ac:dyDescent="0.3">
      <c r="A89" t="s">
        <v>51</v>
      </c>
      <c r="B89">
        <v>1</v>
      </c>
      <c r="D89">
        <v>11</v>
      </c>
      <c r="E89">
        <v>1</v>
      </c>
      <c r="F89">
        <v>1</v>
      </c>
      <c r="M89">
        <v>4</v>
      </c>
      <c r="P89">
        <v>1</v>
      </c>
      <c r="T89">
        <v>2</v>
      </c>
    </row>
    <row r="90" spans="1:21" x14ac:dyDescent="0.3">
      <c r="A90" t="s">
        <v>356</v>
      </c>
      <c r="B90">
        <v>12</v>
      </c>
      <c r="C90">
        <v>24</v>
      </c>
      <c r="D90">
        <v>1</v>
      </c>
      <c r="E90">
        <v>1</v>
      </c>
      <c r="L90">
        <v>4</v>
      </c>
      <c r="M90">
        <v>18</v>
      </c>
      <c r="O90">
        <v>8</v>
      </c>
      <c r="R90">
        <v>1</v>
      </c>
      <c r="S90">
        <v>1</v>
      </c>
      <c r="U90">
        <v>4</v>
      </c>
    </row>
    <row r="91" spans="1:21" x14ac:dyDescent="0.3">
      <c r="A91" t="s">
        <v>52</v>
      </c>
      <c r="J91">
        <v>1</v>
      </c>
    </row>
    <row r="92" spans="1:21" x14ac:dyDescent="0.3">
      <c r="A92" t="s">
        <v>187</v>
      </c>
      <c r="B92">
        <v>1</v>
      </c>
      <c r="C92">
        <v>6</v>
      </c>
      <c r="E92">
        <v>1</v>
      </c>
      <c r="F92">
        <v>2</v>
      </c>
      <c r="G92">
        <v>2</v>
      </c>
      <c r="I92">
        <v>1</v>
      </c>
      <c r="J92">
        <v>1</v>
      </c>
      <c r="L92">
        <v>2</v>
      </c>
      <c r="M92">
        <v>3</v>
      </c>
      <c r="N92">
        <v>1</v>
      </c>
      <c r="O92">
        <v>1</v>
      </c>
      <c r="P92">
        <v>2</v>
      </c>
      <c r="T92">
        <v>1</v>
      </c>
      <c r="U92">
        <v>5</v>
      </c>
    </row>
    <row r="93" spans="1:21" x14ac:dyDescent="0.3">
      <c r="A93" t="s">
        <v>188</v>
      </c>
      <c r="B93">
        <v>4</v>
      </c>
      <c r="G93">
        <v>5</v>
      </c>
      <c r="N93">
        <v>1</v>
      </c>
      <c r="U93">
        <v>2</v>
      </c>
    </row>
    <row r="94" spans="1:21" x14ac:dyDescent="0.3">
      <c r="A94" t="s">
        <v>53</v>
      </c>
      <c r="E94">
        <v>11</v>
      </c>
      <c r="L94">
        <v>3</v>
      </c>
      <c r="M94">
        <v>11</v>
      </c>
      <c r="N94">
        <v>2</v>
      </c>
    </row>
    <row r="95" spans="1:21" x14ac:dyDescent="0.3">
      <c r="A95" t="s">
        <v>54</v>
      </c>
      <c r="B95">
        <v>2</v>
      </c>
      <c r="C95">
        <v>4</v>
      </c>
      <c r="F95">
        <v>3</v>
      </c>
      <c r="M95">
        <v>3</v>
      </c>
      <c r="N95">
        <v>1</v>
      </c>
      <c r="O95">
        <v>2</v>
      </c>
      <c r="U95">
        <v>1</v>
      </c>
    </row>
    <row r="96" spans="1:21" x14ac:dyDescent="0.3">
      <c r="A96" t="s">
        <v>289</v>
      </c>
      <c r="B96">
        <v>1</v>
      </c>
      <c r="E96">
        <v>1</v>
      </c>
      <c r="F96">
        <v>1</v>
      </c>
      <c r="G96">
        <v>1</v>
      </c>
      <c r="I96">
        <v>1</v>
      </c>
      <c r="J96">
        <v>1</v>
      </c>
      <c r="L96">
        <v>1</v>
      </c>
      <c r="S96">
        <v>1</v>
      </c>
      <c r="U96">
        <v>1</v>
      </c>
    </row>
    <row r="97" spans="1:21" x14ac:dyDescent="0.3">
      <c r="A97" t="s">
        <v>189</v>
      </c>
      <c r="B97">
        <v>2</v>
      </c>
      <c r="C97">
        <v>3</v>
      </c>
      <c r="D97">
        <v>2</v>
      </c>
      <c r="E97">
        <v>3</v>
      </c>
      <c r="F97">
        <v>5</v>
      </c>
      <c r="G97">
        <v>2</v>
      </c>
      <c r="I97">
        <v>2</v>
      </c>
      <c r="J97">
        <v>5</v>
      </c>
      <c r="L97">
        <v>6</v>
      </c>
      <c r="M97">
        <v>2</v>
      </c>
      <c r="N97">
        <v>3</v>
      </c>
      <c r="P97">
        <v>1</v>
      </c>
      <c r="Q97">
        <v>4</v>
      </c>
      <c r="R97">
        <v>1</v>
      </c>
      <c r="S97">
        <v>1</v>
      </c>
      <c r="T97">
        <v>1</v>
      </c>
      <c r="U97">
        <v>3</v>
      </c>
    </row>
    <row r="98" spans="1:21" x14ac:dyDescent="0.3">
      <c r="A98" t="s">
        <v>55</v>
      </c>
      <c r="B98">
        <v>6</v>
      </c>
      <c r="C98">
        <v>10</v>
      </c>
      <c r="E98">
        <v>3</v>
      </c>
      <c r="F98">
        <v>3</v>
      </c>
      <c r="G98">
        <v>1</v>
      </c>
      <c r="H98">
        <v>1</v>
      </c>
      <c r="I98">
        <v>4</v>
      </c>
      <c r="J98">
        <v>2</v>
      </c>
      <c r="K98">
        <v>1</v>
      </c>
      <c r="L98">
        <v>7</v>
      </c>
      <c r="M98">
        <v>1</v>
      </c>
      <c r="N98">
        <v>3</v>
      </c>
      <c r="O98">
        <v>2</v>
      </c>
      <c r="P98">
        <v>1</v>
      </c>
      <c r="Q98">
        <v>1</v>
      </c>
      <c r="S98">
        <v>3</v>
      </c>
      <c r="U98">
        <v>8</v>
      </c>
    </row>
    <row r="99" spans="1:21" x14ac:dyDescent="0.3">
      <c r="A99" t="s">
        <v>357</v>
      </c>
      <c r="C99">
        <v>1</v>
      </c>
      <c r="D99">
        <v>10</v>
      </c>
      <c r="F99">
        <v>20</v>
      </c>
      <c r="M99">
        <v>4</v>
      </c>
      <c r="N99">
        <v>7</v>
      </c>
      <c r="P99">
        <v>1</v>
      </c>
      <c r="R99">
        <v>7</v>
      </c>
      <c r="S99">
        <v>1</v>
      </c>
    </row>
    <row r="100" spans="1:21" x14ac:dyDescent="0.3">
      <c r="A100" t="s">
        <v>190</v>
      </c>
      <c r="G100">
        <v>14</v>
      </c>
      <c r="N100">
        <v>2</v>
      </c>
      <c r="T100">
        <v>9</v>
      </c>
      <c r="U100">
        <v>8</v>
      </c>
    </row>
    <row r="101" spans="1:21" x14ac:dyDescent="0.3">
      <c r="A101" t="s">
        <v>191</v>
      </c>
      <c r="C101">
        <v>4</v>
      </c>
      <c r="D101">
        <v>2</v>
      </c>
      <c r="E101">
        <v>3</v>
      </c>
      <c r="F101">
        <v>1</v>
      </c>
      <c r="G101">
        <v>2</v>
      </c>
      <c r="J101">
        <v>4</v>
      </c>
      <c r="K101">
        <v>1</v>
      </c>
      <c r="L101">
        <v>4</v>
      </c>
      <c r="M101">
        <v>5</v>
      </c>
      <c r="N101">
        <v>2</v>
      </c>
      <c r="O101">
        <v>1</v>
      </c>
      <c r="P101">
        <v>1</v>
      </c>
      <c r="Q101">
        <v>1</v>
      </c>
      <c r="R101">
        <v>1</v>
      </c>
      <c r="S101">
        <v>3</v>
      </c>
      <c r="T101">
        <v>2</v>
      </c>
      <c r="U101">
        <v>1</v>
      </c>
    </row>
    <row r="102" spans="1:21" x14ac:dyDescent="0.3">
      <c r="A102" t="s">
        <v>56</v>
      </c>
      <c r="C102">
        <v>4</v>
      </c>
      <c r="D102">
        <v>2</v>
      </c>
      <c r="F102">
        <v>2</v>
      </c>
      <c r="L102">
        <v>1</v>
      </c>
      <c r="M102">
        <v>2</v>
      </c>
      <c r="O102">
        <v>1</v>
      </c>
      <c r="P102">
        <v>2</v>
      </c>
      <c r="Q102">
        <v>1</v>
      </c>
      <c r="T102">
        <v>1</v>
      </c>
    </row>
    <row r="103" spans="1:21" x14ac:dyDescent="0.3">
      <c r="A103" t="s">
        <v>57</v>
      </c>
      <c r="C103">
        <v>18</v>
      </c>
      <c r="D103">
        <v>1</v>
      </c>
      <c r="F103">
        <v>1</v>
      </c>
      <c r="G103">
        <v>1</v>
      </c>
      <c r="H103">
        <v>3</v>
      </c>
      <c r="J103">
        <v>4</v>
      </c>
      <c r="K103">
        <v>2</v>
      </c>
      <c r="L103">
        <v>3</v>
      </c>
      <c r="M103">
        <v>3</v>
      </c>
      <c r="N103">
        <v>3</v>
      </c>
      <c r="O103">
        <v>1</v>
      </c>
      <c r="Q103">
        <v>1</v>
      </c>
      <c r="R103">
        <v>4</v>
      </c>
      <c r="S103">
        <v>3</v>
      </c>
      <c r="T103">
        <v>1</v>
      </c>
      <c r="U103">
        <v>3</v>
      </c>
    </row>
    <row r="104" spans="1:21" x14ac:dyDescent="0.3">
      <c r="A104" t="s">
        <v>358</v>
      </c>
      <c r="D104">
        <v>1</v>
      </c>
      <c r="E104">
        <v>8</v>
      </c>
      <c r="F104">
        <v>2</v>
      </c>
      <c r="K104">
        <v>1</v>
      </c>
      <c r="L104">
        <v>3</v>
      </c>
      <c r="U104">
        <v>1</v>
      </c>
    </row>
    <row r="105" spans="1:21" x14ac:dyDescent="0.3">
      <c r="A105" t="s">
        <v>359</v>
      </c>
      <c r="C105">
        <v>3</v>
      </c>
      <c r="F105">
        <v>1</v>
      </c>
      <c r="G105">
        <v>1</v>
      </c>
      <c r="I105">
        <v>1</v>
      </c>
      <c r="J105">
        <v>2</v>
      </c>
      <c r="R105">
        <v>1</v>
      </c>
      <c r="S105">
        <v>2</v>
      </c>
      <c r="U105">
        <v>1</v>
      </c>
    </row>
    <row r="106" spans="1:21" x14ac:dyDescent="0.3">
      <c r="A106" t="s">
        <v>192</v>
      </c>
      <c r="C106">
        <v>2</v>
      </c>
      <c r="E106">
        <v>11</v>
      </c>
      <c r="F106">
        <v>1</v>
      </c>
      <c r="O106">
        <v>3</v>
      </c>
    </row>
    <row r="107" spans="1:21" x14ac:dyDescent="0.3">
      <c r="A107" t="s">
        <v>193</v>
      </c>
      <c r="B107">
        <v>8</v>
      </c>
      <c r="C107">
        <v>15</v>
      </c>
      <c r="D107">
        <v>7</v>
      </c>
      <c r="E107">
        <v>5</v>
      </c>
      <c r="G107">
        <v>4</v>
      </c>
      <c r="H107">
        <v>3</v>
      </c>
      <c r="I107">
        <v>2</v>
      </c>
      <c r="J107">
        <v>5</v>
      </c>
      <c r="L107">
        <v>4</v>
      </c>
      <c r="M107">
        <v>7</v>
      </c>
      <c r="N107">
        <v>3</v>
      </c>
      <c r="O107">
        <v>2</v>
      </c>
      <c r="P107">
        <v>1</v>
      </c>
      <c r="Q107">
        <v>2</v>
      </c>
      <c r="S107">
        <v>4</v>
      </c>
      <c r="U107">
        <v>2</v>
      </c>
    </row>
    <row r="108" spans="1:21" x14ac:dyDescent="0.3">
      <c r="A108" t="s">
        <v>293</v>
      </c>
      <c r="C108">
        <v>2</v>
      </c>
      <c r="E108">
        <v>3</v>
      </c>
      <c r="M108">
        <v>2</v>
      </c>
      <c r="N108">
        <v>1</v>
      </c>
      <c r="R108">
        <v>1</v>
      </c>
    </row>
    <row r="109" spans="1:21" x14ac:dyDescent="0.3">
      <c r="A109" t="s">
        <v>294</v>
      </c>
      <c r="C109">
        <v>13</v>
      </c>
      <c r="D109">
        <v>2</v>
      </c>
      <c r="E109">
        <v>1</v>
      </c>
      <c r="F109">
        <v>9</v>
      </c>
      <c r="H109">
        <v>1</v>
      </c>
      <c r="I109">
        <v>1</v>
      </c>
      <c r="J109">
        <v>1</v>
      </c>
      <c r="M109">
        <v>4</v>
      </c>
      <c r="P109">
        <v>5</v>
      </c>
      <c r="Q109">
        <v>1</v>
      </c>
      <c r="R109">
        <v>1</v>
      </c>
      <c r="S109">
        <v>2</v>
      </c>
      <c r="T109">
        <v>3</v>
      </c>
      <c r="U109">
        <v>2</v>
      </c>
    </row>
    <row r="110" spans="1:21" x14ac:dyDescent="0.3">
      <c r="A110" t="s">
        <v>194</v>
      </c>
      <c r="C110">
        <v>8</v>
      </c>
      <c r="D110">
        <v>1</v>
      </c>
      <c r="E110">
        <v>4</v>
      </c>
      <c r="F110">
        <v>3</v>
      </c>
      <c r="G110">
        <v>2</v>
      </c>
      <c r="I110">
        <v>1</v>
      </c>
      <c r="J110">
        <v>1</v>
      </c>
      <c r="M110">
        <v>3</v>
      </c>
      <c r="N110">
        <v>1</v>
      </c>
      <c r="Q110">
        <v>1</v>
      </c>
      <c r="S110">
        <v>1</v>
      </c>
    </row>
    <row r="111" spans="1:21" x14ac:dyDescent="0.3">
      <c r="A111" t="s">
        <v>196</v>
      </c>
      <c r="B111">
        <v>1</v>
      </c>
      <c r="C111">
        <v>20</v>
      </c>
      <c r="D111">
        <v>6</v>
      </c>
      <c r="E111">
        <v>2</v>
      </c>
      <c r="F111">
        <v>1</v>
      </c>
      <c r="J111">
        <v>1</v>
      </c>
      <c r="K111">
        <v>1</v>
      </c>
      <c r="L111">
        <v>1</v>
      </c>
      <c r="M111">
        <v>11</v>
      </c>
      <c r="N111">
        <v>1</v>
      </c>
      <c r="P111">
        <v>2</v>
      </c>
      <c r="U111">
        <v>6</v>
      </c>
    </row>
    <row r="112" spans="1:21" x14ac:dyDescent="0.3">
      <c r="A112" t="s">
        <v>60</v>
      </c>
      <c r="P112">
        <v>1</v>
      </c>
    </row>
    <row r="113" spans="1:21" x14ac:dyDescent="0.3">
      <c r="A113" t="s">
        <v>296</v>
      </c>
      <c r="B113">
        <v>1</v>
      </c>
      <c r="C113">
        <v>3</v>
      </c>
      <c r="D113">
        <v>2</v>
      </c>
      <c r="E113">
        <v>1</v>
      </c>
      <c r="F113">
        <v>2</v>
      </c>
      <c r="G113">
        <v>1</v>
      </c>
      <c r="H113">
        <v>3</v>
      </c>
      <c r="J113">
        <v>7</v>
      </c>
      <c r="M113">
        <v>3</v>
      </c>
      <c r="N113">
        <v>6</v>
      </c>
      <c r="P113">
        <v>1</v>
      </c>
      <c r="Q113">
        <v>2</v>
      </c>
      <c r="S113">
        <v>2</v>
      </c>
      <c r="U113">
        <v>4</v>
      </c>
    </row>
    <row r="114" spans="1:21" x14ac:dyDescent="0.3">
      <c r="A114" t="s">
        <v>198</v>
      </c>
      <c r="B114">
        <v>18</v>
      </c>
      <c r="C114">
        <v>9</v>
      </c>
      <c r="D114">
        <v>2</v>
      </c>
      <c r="E114">
        <v>4</v>
      </c>
      <c r="F114">
        <v>2</v>
      </c>
      <c r="G114">
        <v>2</v>
      </c>
      <c r="J114">
        <v>3</v>
      </c>
      <c r="M114">
        <v>1</v>
      </c>
      <c r="N114">
        <v>2</v>
      </c>
      <c r="O114">
        <v>1</v>
      </c>
      <c r="P114">
        <v>1</v>
      </c>
      <c r="Q114">
        <v>1</v>
      </c>
      <c r="R114">
        <v>2</v>
      </c>
      <c r="S114">
        <v>4</v>
      </c>
      <c r="T114">
        <v>1</v>
      </c>
      <c r="U114">
        <v>2</v>
      </c>
    </row>
    <row r="115" spans="1:21" x14ac:dyDescent="0.3">
      <c r="A115" t="s">
        <v>199</v>
      </c>
      <c r="B115">
        <v>1</v>
      </c>
      <c r="C115">
        <v>7</v>
      </c>
      <c r="D115">
        <v>1</v>
      </c>
      <c r="E115">
        <v>1</v>
      </c>
      <c r="F115">
        <v>3</v>
      </c>
      <c r="G115">
        <v>1</v>
      </c>
      <c r="J115">
        <v>6</v>
      </c>
      <c r="K115">
        <v>1</v>
      </c>
      <c r="M115">
        <v>5</v>
      </c>
      <c r="P115">
        <v>3</v>
      </c>
      <c r="Q115">
        <v>1</v>
      </c>
      <c r="S115">
        <v>1</v>
      </c>
      <c r="T115">
        <v>1</v>
      </c>
    </row>
    <row r="116" spans="1:21" x14ac:dyDescent="0.3">
      <c r="A116" t="s">
        <v>62</v>
      </c>
      <c r="C116">
        <v>9</v>
      </c>
      <c r="D116">
        <v>1</v>
      </c>
      <c r="E116">
        <v>3</v>
      </c>
      <c r="F116">
        <v>3</v>
      </c>
      <c r="G116">
        <v>3</v>
      </c>
      <c r="I116">
        <v>5</v>
      </c>
      <c r="K116">
        <v>12</v>
      </c>
      <c r="L116">
        <v>2</v>
      </c>
      <c r="M116">
        <v>3</v>
      </c>
      <c r="N116">
        <v>3</v>
      </c>
      <c r="O116">
        <v>1</v>
      </c>
      <c r="Q116">
        <v>1</v>
      </c>
      <c r="R116">
        <v>1</v>
      </c>
      <c r="S116">
        <v>4</v>
      </c>
      <c r="T116">
        <v>1</v>
      </c>
      <c r="U116">
        <v>1</v>
      </c>
    </row>
    <row r="117" spans="1:21" x14ac:dyDescent="0.3">
      <c r="A117" t="s">
        <v>360</v>
      </c>
      <c r="B117">
        <v>2</v>
      </c>
      <c r="C117">
        <v>3</v>
      </c>
      <c r="I117">
        <v>1</v>
      </c>
      <c r="M117">
        <v>3</v>
      </c>
      <c r="P117">
        <v>1</v>
      </c>
      <c r="T117">
        <v>1</v>
      </c>
      <c r="U117">
        <v>1</v>
      </c>
    </row>
    <row r="118" spans="1:21" x14ac:dyDescent="0.3">
      <c r="A118" t="s">
        <v>63</v>
      </c>
      <c r="B118">
        <v>1</v>
      </c>
      <c r="C118">
        <v>1</v>
      </c>
      <c r="E118">
        <v>1</v>
      </c>
      <c r="M118">
        <v>4</v>
      </c>
      <c r="U118">
        <v>1</v>
      </c>
    </row>
    <row r="119" spans="1:21" x14ac:dyDescent="0.3">
      <c r="A119" t="s">
        <v>64</v>
      </c>
      <c r="C119">
        <v>2</v>
      </c>
      <c r="J119">
        <v>2</v>
      </c>
      <c r="R119">
        <v>1</v>
      </c>
      <c r="S119">
        <v>1</v>
      </c>
      <c r="U119">
        <v>7</v>
      </c>
    </row>
    <row r="120" spans="1:21" x14ac:dyDescent="0.3">
      <c r="A120" t="s">
        <v>201</v>
      </c>
      <c r="B120">
        <v>1</v>
      </c>
      <c r="C120">
        <v>6</v>
      </c>
      <c r="D120">
        <v>5</v>
      </c>
      <c r="E120">
        <v>6</v>
      </c>
      <c r="F120">
        <v>7</v>
      </c>
      <c r="G120">
        <v>1</v>
      </c>
      <c r="H120">
        <v>2</v>
      </c>
      <c r="I120">
        <v>3</v>
      </c>
      <c r="J120">
        <v>6</v>
      </c>
      <c r="L120">
        <v>7</v>
      </c>
      <c r="M120">
        <v>6</v>
      </c>
      <c r="N120">
        <v>1</v>
      </c>
      <c r="O120">
        <v>3</v>
      </c>
      <c r="P120">
        <v>4</v>
      </c>
      <c r="Q120">
        <v>1</v>
      </c>
      <c r="R120">
        <v>4</v>
      </c>
      <c r="S120">
        <v>4</v>
      </c>
      <c r="T120">
        <v>4</v>
      </c>
      <c r="U120">
        <v>4</v>
      </c>
    </row>
    <row r="121" spans="1:21" x14ac:dyDescent="0.3">
      <c r="A121" t="s">
        <v>202</v>
      </c>
      <c r="C121">
        <v>1</v>
      </c>
      <c r="D121">
        <v>1</v>
      </c>
      <c r="G121">
        <v>1</v>
      </c>
      <c r="J121">
        <v>1</v>
      </c>
      <c r="M121">
        <v>3</v>
      </c>
      <c r="N121">
        <v>1</v>
      </c>
    </row>
    <row r="122" spans="1:21" x14ac:dyDescent="0.3">
      <c r="A122" t="s">
        <v>204</v>
      </c>
      <c r="U122">
        <v>1</v>
      </c>
    </row>
    <row r="123" spans="1:21" x14ac:dyDescent="0.3">
      <c r="A123" t="s">
        <v>65</v>
      </c>
      <c r="C123">
        <v>4</v>
      </c>
      <c r="E123">
        <v>4</v>
      </c>
      <c r="G123">
        <v>1</v>
      </c>
      <c r="H123">
        <v>1</v>
      </c>
      <c r="M123">
        <v>3</v>
      </c>
      <c r="N123">
        <v>3</v>
      </c>
      <c r="P123">
        <v>1</v>
      </c>
      <c r="Q123">
        <v>2</v>
      </c>
      <c r="U123">
        <v>1</v>
      </c>
    </row>
    <row r="124" spans="1:21" x14ac:dyDescent="0.3">
      <c r="A124" t="s">
        <v>298</v>
      </c>
      <c r="C124">
        <v>3</v>
      </c>
      <c r="D124">
        <v>1</v>
      </c>
      <c r="F124">
        <v>1</v>
      </c>
      <c r="I124">
        <v>2</v>
      </c>
    </row>
    <row r="125" spans="1:21" x14ac:dyDescent="0.3">
      <c r="A125" t="s">
        <v>299</v>
      </c>
      <c r="B125">
        <v>1</v>
      </c>
      <c r="C125">
        <v>1</v>
      </c>
      <c r="E125">
        <v>1</v>
      </c>
      <c r="F125">
        <v>2</v>
      </c>
      <c r="J125">
        <v>1</v>
      </c>
      <c r="L125">
        <v>1</v>
      </c>
      <c r="M125">
        <v>1</v>
      </c>
      <c r="P125">
        <v>2</v>
      </c>
      <c r="S125">
        <v>1</v>
      </c>
      <c r="T125">
        <v>2</v>
      </c>
    </row>
    <row r="126" spans="1:21" x14ac:dyDescent="0.3">
      <c r="A126" t="s">
        <v>300</v>
      </c>
      <c r="B126">
        <v>1</v>
      </c>
      <c r="C126">
        <v>5</v>
      </c>
      <c r="D126">
        <v>5</v>
      </c>
      <c r="E126">
        <v>14</v>
      </c>
      <c r="F126">
        <v>1</v>
      </c>
      <c r="G126">
        <v>3</v>
      </c>
      <c r="I126">
        <v>2</v>
      </c>
      <c r="J126">
        <v>8</v>
      </c>
      <c r="M126">
        <v>2</v>
      </c>
      <c r="N126">
        <v>7</v>
      </c>
      <c r="O126">
        <v>1</v>
      </c>
      <c r="Q126">
        <v>1</v>
      </c>
      <c r="S126">
        <v>6</v>
      </c>
      <c r="U126">
        <v>2</v>
      </c>
    </row>
    <row r="127" spans="1:21" x14ac:dyDescent="0.3">
      <c r="A127" t="s">
        <v>361</v>
      </c>
      <c r="C127">
        <v>2</v>
      </c>
      <c r="D127">
        <v>2</v>
      </c>
      <c r="E127">
        <v>3</v>
      </c>
      <c r="F127">
        <v>1</v>
      </c>
      <c r="I127">
        <v>1</v>
      </c>
      <c r="J127">
        <v>1</v>
      </c>
      <c r="L127">
        <v>1</v>
      </c>
      <c r="S127">
        <v>1</v>
      </c>
      <c r="T127">
        <v>2</v>
      </c>
    </row>
    <row r="128" spans="1:21" x14ac:dyDescent="0.3">
      <c r="A128" t="s">
        <v>302</v>
      </c>
      <c r="B128">
        <v>2</v>
      </c>
      <c r="C128">
        <v>1</v>
      </c>
      <c r="F128">
        <v>3</v>
      </c>
      <c r="G128">
        <v>1</v>
      </c>
      <c r="J128">
        <v>6</v>
      </c>
      <c r="L128">
        <v>2</v>
      </c>
      <c r="P128">
        <v>2</v>
      </c>
      <c r="Q128">
        <v>3</v>
      </c>
      <c r="R128">
        <v>1</v>
      </c>
      <c r="S128">
        <v>1</v>
      </c>
      <c r="T128">
        <v>1</v>
      </c>
      <c r="U128">
        <v>1</v>
      </c>
    </row>
    <row r="129" spans="1:21" x14ac:dyDescent="0.3">
      <c r="A129" t="s">
        <v>303</v>
      </c>
      <c r="B129">
        <v>1</v>
      </c>
      <c r="C129">
        <v>5</v>
      </c>
      <c r="E129">
        <v>4</v>
      </c>
      <c r="F129">
        <v>2</v>
      </c>
      <c r="I129">
        <v>2</v>
      </c>
      <c r="J129">
        <v>2</v>
      </c>
      <c r="L129">
        <v>2</v>
      </c>
      <c r="M129">
        <v>2</v>
      </c>
      <c r="N129">
        <v>2</v>
      </c>
      <c r="O129">
        <v>2</v>
      </c>
      <c r="Q129">
        <v>2</v>
      </c>
      <c r="U129">
        <v>1</v>
      </c>
    </row>
    <row r="130" spans="1:21" x14ac:dyDescent="0.3">
      <c r="A130" t="s">
        <v>211</v>
      </c>
      <c r="F130">
        <v>1</v>
      </c>
      <c r="H130">
        <v>1</v>
      </c>
      <c r="I130">
        <v>1</v>
      </c>
      <c r="M130">
        <v>1</v>
      </c>
    </row>
    <row r="131" spans="1:21" x14ac:dyDescent="0.3">
      <c r="A131" t="s">
        <v>304</v>
      </c>
      <c r="C131">
        <v>1</v>
      </c>
      <c r="D131">
        <v>1</v>
      </c>
      <c r="I131">
        <v>1</v>
      </c>
      <c r="J131">
        <v>1</v>
      </c>
      <c r="K131">
        <v>1</v>
      </c>
      <c r="M131">
        <v>8</v>
      </c>
      <c r="S131">
        <v>1</v>
      </c>
      <c r="U131">
        <v>5</v>
      </c>
    </row>
    <row r="132" spans="1:21" x14ac:dyDescent="0.3">
      <c r="A132" t="s">
        <v>362</v>
      </c>
      <c r="C132">
        <v>1</v>
      </c>
      <c r="F132">
        <v>2</v>
      </c>
      <c r="K132">
        <v>1</v>
      </c>
      <c r="L132">
        <v>2</v>
      </c>
    </row>
    <row r="133" spans="1:21" x14ac:dyDescent="0.3">
      <c r="A133" t="s">
        <v>67</v>
      </c>
      <c r="C133">
        <v>6</v>
      </c>
      <c r="D133">
        <v>2</v>
      </c>
      <c r="E133">
        <v>2</v>
      </c>
      <c r="F133">
        <v>3</v>
      </c>
      <c r="J133">
        <v>1</v>
      </c>
      <c r="K133">
        <v>2</v>
      </c>
      <c r="L133">
        <v>3</v>
      </c>
      <c r="M133">
        <v>9</v>
      </c>
      <c r="O133">
        <v>2</v>
      </c>
      <c r="P133">
        <v>1</v>
      </c>
      <c r="S133">
        <v>2</v>
      </c>
      <c r="T133">
        <v>2</v>
      </c>
      <c r="U133">
        <v>2</v>
      </c>
    </row>
    <row r="134" spans="1:21" x14ac:dyDescent="0.3">
      <c r="A134" t="s">
        <v>305</v>
      </c>
      <c r="C134">
        <v>7</v>
      </c>
      <c r="D134">
        <v>1</v>
      </c>
      <c r="F134">
        <v>2</v>
      </c>
      <c r="L134">
        <v>2</v>
      </c>
      <c r="N134">
        <v>1</v>
      </c>
      <c r="P134">
        <v>2</v>
      </c>
      <c r="R134">
        <v>1</v>
      </c>
      <c r="S134">
        <v>2</v>
      </c>
      <c r="T134">
        <v>5</v>
      </c>
      <c r="U134">
        <v>1</v>
      </c>
    </row>
    <row r="135" spans="1:21" x14ac:dyDescent="0.3">
      <c r="A135" t="s">
        <v>306</v>
      </c>
      <c r="B135">
        <v>3</v>
      </c>
      <c r="C135">
        <v>1</v>
      </c>
      <c r="E135">
        <v>1</v>
      </c>
      <c r="I135">
        <v>1</v>
      </c>
      <c r="J135">
        <v>3</v>
      </c>
      <c r="N135">
        <v>3</v>
      </c>
      <c r="P135">
        <v>1</v>
      </c>
      <c r="U135">
        <v>1</v>
      </c>
    </row>
    <row r="136" spans="1:21" x14ac:dyDescent="0.3">
      <c r="A136" t="s">
        <v>307</v>
      </c>
      <c r="C136">
        <v>1</v>
      </c>
      <c r="E136">
        <v>1</v>
      </c>
      <c r="J136">
        <v>1</v>
      </c>
      <c r="Q136">
        <v>1</v>
      </c>
    </row>
    <row r="137" spans="1:21" x14ac:dyDescent="0.3">
      <c r="A137" t="s">
        <v>363</v>
      </c>
      <c r="B137">
        <v>1</v>
      </c>
      <c r="C137">
        <v>6</v>
      </c>
      <c r="E137">
        <v>1</v>
      </c>
      <c r="G137">
        <v>1</v>
      </c>
      <c r="J137">
        <v>1</v>
      </c>
      <c r="L137">
        <v>1</v>
      </c>
      <c r="M137">
        <v>4</v>
      </c>
      <c r="N137">
        <v>3</v>
      </c>
      <c r="U137">
        <v>2</v>
      </c>
    </row>
    <row r="138" spans="1:21" x14ac:dyDescent="0.3">
      <c r="A138" t="s">
        <v>213</v>
      </c>
      <c r="B138">
        <v>1</v>
      </c>
      <c r="C138">
        <v>6</v>
      </c>
      <c r="D138">
        <v>2</v>
      </c>
      <c r="E138">
        <v>2</v>
      </c>
      <c r="F138">
        <v>1</v>
      </c>
      <c r="G138">
        <v>10</v>
      </c>
      <c r="I138">
        <v>3</v>
      </c>
      <c r="J138">
        <v>6</v>
      </c>
      <c r="K138">
        <v>5</v>
      </c>
      <c r="M138">
        <v>16</v>
      </c>
      <c r="N138">
        <v>1</v>
      </c>
      <c r="O138">
        <v>1</v>
      </c>
      <c r="P138">
        <v>1</v>
      </c>
      <c r="Q138">
        <v>1</v>
      </c>
      <c r="S138">
        <v>3</v>
      </c>
      <c r="T138">
        <v>1</v>
      </c>
      <c r="U138">
        <v>9</v>
      </c>
    </row>
    <row r="139" spans="1:21" x14ac:dyDescent="0.3">
      <c r="A139" t="s">
        <v>217</v>
      </c>
      <c r="B139">
        <v>4</v>
      </c>
      <c r="C139">
        <v>1</v>
      </c>
      <c r="G139">
        <v>2</v>
      </c>
      <c r="L139">
        <v>2</v>
      </c>
    </row>
    <row r="140" spans="1:21" x14ac:dyDescent="0.3">
      <c r="A140" t="s">
        <v>308</v>
      </c>
      <c r="C140">
        <v>1</v>
      </c>
      <c r="D140">
        <v>2</v>
      </c>
      <c r="E140">
        <v>1</v>
      </c>
      <c r="N140">
        <v>13</v>
      </c>
      <c r="Q140">
        <v>1</v>
      </c>
      <c r="U140">
        <v>1</v>
      </c>
    </row>
    <row r="141" spans="1:21" x14ac:dyDescent="0.3">
      <c r="A141" t="s">
        <v>68</v>
      </c>
      <c r="C141">
        <v>5</v>
      </c>
      <c r="E141">
        <v>3</v>
      </c>
      <c r="L141">
        <v>1</v>
      </c>
      <c r="M141">
        <v>12</v>
      </c>
      <c r="N141">
        <v>2</v>
      </c>
      <c r="P141">
        <v>1</v>
      </c>
      <c r="S141">
        <v>1</v>
      </c>
      <c r="U141">
        <v>7</v>
      </c>
    </row>
    <row r="142" spans="1:21" x14ac:dyDescent="0.3">
      <c r="A142" t="s">
        <v>309</v>
      </c>
      <c r="B142">
        <v>2</v>
      </c>
      <c r="C142">
        <v>1</v>
      </c>
      <c r="D142">
        <v>2</v>
      </c>
      <c r="F142">
        <v>23</v>
      </c>
      <c r="J142">
        <v>5</v>
      </c>
      <c r="L142">
        <v>1</v>
      </c>
      <c r="N142">
        <v>1</v>
      </c>
      <c r="U142">
        <v>1</v>
      </c>
    </row>
    <row r="143" spans="1:21" x14ac:dyDescent="0.3">
      <c r="A143" t="s">
        <v>364</v>
      </c>
      <c r="J143">
        <v>1</v>
      </c>
    </row>
    <row r="144" spans="1:21" x14ac:dyDescent="0.3">
      <c r="A144" t="s">
        <v>69</v>
      </c>
      <c r="C144">
        <v>11</v>
      </c>
      <c r="D144">
        <v>2</v>
      </c>
      <c r="E144">
        <v>9</v>
      </c>
      <c r="F144">
        <v>3</v>
      </c>
      <c r="G144">
        <v>4</v>
      </c>
      <c r="I144">
        <v>2</v>
      </c>
      <c r="J144">
        <v>2</v>
      </c>
      <c r="L144">
        <v>6</v>
      </c>
      <c r="M144">
        <v>20</v>
      </c>
      <c r="N144">
        <v>1</v>
      </c>
      <c r="O144">
        <v>1</v>
      </c>
      <c r="P144">
        <v>6</v>
      </c>
      <c r="Q144">
        <v>3</v>
      </c>
      <c r="S144">
        <v>2</v>
      </c>
      <c r="U144">
        <v>14</v>
      </c>
    </row>
    <row r="145" spans="1:21" x14ac:dyDescent="0.3">
      <c r="A145" t="s">
        <v>70</v>
      </c>
      <c r="B145">
        <v>1</v>
      </c>
      <c r="C145">
        <v>3</v>
      </c>
      <c r="D145">
        <v>1</v>
      </c>
      <c r="F145">
        <v>1</v>
      </c>
      <c r="I145">
        <v>1</v>
      </c>
      <c r="M145">
        <v>1</v>
      </c>
      <c r="N145">
        <v>2</v>
      </c>
      <c r="Q145">
        <v>1</v>
      </c>
    </row>
    <row r="146" spans="1:21" x14ac:dyDescent="0.3">
      <c r="A146" t="s">
        <v>71</v>
      </c>
      <c r="B146">
        <v>7</v>
      </c>
      <c r="C146">
        <v>16</v>
      </c>
      <c r="D146">
        <v>5</v>
      </c>
      <c r="E146">
        <v>2</v>
      </c>
      <c r="F146">
        <v>3</v>
      </c>
      <c r="G146">
        <v>4</v>
      </c>
      <c r="H146">
        <v>3</v>
      </c>
      <c r="I146">
        <v>5</v>
      </c>
      <c r="J146">
        <v>6</v>
      </c>
      <c r="K146">
        <v>2</v>
      </c>
      <c r="L146">
        <v>8</v>
      </c>
      <c r="M146">
        <v>7</v>
      </c>
      <c r="N146">
        <v>3</v>
      </c>
      <c r="O146">
        <v>2</v>
      </c>
      <c r="P146">
        <v>2</v>
      </c>
      <c r="Q146">
        <v>3</v>
      </c>
      <c r="R146">
        <v>1</v>
      </c>
      <c r="S146">
        <v>2</v>
      </c>
      <c r="T146">
        <v>4</v>
      </c>
      <c r="U146">
        <v>4</v>
      </c>
    </row>
    <row r="147" spans="1:21" x14ac:dyDescent="0.3">
      <c r="A147" t="s">
        <v>220</v>
      </c>
      <c r="B147">
        <v>7</v>
      </c>
      <c r="C147">
        <v>14</v>
      </c>
      <c r="D147">
        <v>6</v>
      </c>
      <c r="E147">
        <v>8</v>
      </c>
      <c r="F147">
        <v>9</v>
      </c>
      <c r="G147">
        <v>2</v>
      </c>
      <c r="I147">
        <v>13</v>
      </c>
      <c r="J147">
        <v>9</v>
      </c>
      <c r="K147">
        <v>1</v>
      </c>
      <c r="L147">
        <v>18</v>
      </c>
      <c r="M147">
        <v>11</v>
      </c>
      <c r="N147">
        <v>3</v>
      </c>
      <c r="O147">
        <v>1</v>
      </c>
      <c r="P147">
        <v>3</v>
      </c>
      <c r="Q147">
        <v>2</v>
      </c>
      <c r="R147">
        <v>2</v>
      </c>
      <c r="S147">
        <v>3</v>
      </c>
      <c r="T147">
        <v>5</v>
      </c>
      <c r="U147">
        <v>16</v>
      </c>
    </row>
    <row r="148" spans="1:21" x14ac:dyDescent="0.3">
      <c r="A148" t="s">
        <v>221</v>
      </c>
      <c r="C148">
        <v>1</v>
      </c>
      <c r="J148">
        <v>2</v>
      </c>
      <c r="M148">
        <v>3</v>
      </c>
      <c r="P148">
        <v>4</v>
      </c>
      <c r="Q148">
        <v>2</v>
      </c>
      <c r="S148">
        <v>1</v>
      </c>
    </row>
    <row r="149" spans="1:21" x14ac:dyDescent="0.3">
      <c r="A149" t="s">
        <v>311</v>
      </c>
      <c r="B149">
        <v>1</v>
      </c>
      <c r="C149">
        <v>6</v>
      </c>
      <c r="D149">
        <v>4</v>
      </c>
      <c r="E149">
        <v>2</v>
      </c>
      <c r="F149">
        <v>4</v>
      </c>
      <c r="G149">
        <v>1</v>
      </c>
      <c r="J149">
        <v>1</v>
      </c>
      <c r="K149">
        <v>1</v>
      </c>
      <c r="L149">
        <v>2</v>
      </c>
      <c r="M149">
        <v>2</v>
      </c>
      <c r="N149">
        <v>2</v>
      </c>
      <c r="O149">
        <v>2</v>
      </c>
      <c r="P149">
        <v>1</v>
      </c>
      <c r="Q149">
        <v>3</v>
      </c>
      <c r="S149">
        <v>1</v>
      </c>
      <c r="T149">
        <v>1</v>
      </c>
      <c r="U149">
        <v>3</v>
      </c>
    </row>
    <row r="150" spans="1:21" x14ac:dyDescent="0.3">
      <c r="A150" t="s">
        <v>72</v>
      </c>
      <c r="C150">
        <v>2</v>
      </c>
      <c r="E150">
        <v>4</v>
      </c>
      <c r="F150">
        <v>1</v>
      </c>
      <c r="G150">
        <v>2</v>
      </c>
      <c r="I150">
        <v>2</v>
      </c>
      <c r="K150">
        <v>3</v>
      </c>
      <c r="U150">
        <v>2</v>
      </c>
    </row>
    <row r="151" spans="1:21" x14ac:dyDescent="0.3">
      <c r="A151" t="s">
        <v>222</v>
      </c>
      <c r="C151">
        <v>2</v>
      </c>
      <c r="D151">
        <v>2</v>
      </c>
      <c r="E151">
        <v>8</v>
      </c>
      <c r="F151">
        <v>5</v>
      </c>
      <c r="H151">
        <v>1</v>
      </c>
      <c r="J151">
        <v>3</v>
      </c>
      <c r="K151">
        <v>1</v>
      </c>
      <c r="L151">
        <v>1</v>
      </c>
      <c r="M151">
        <v>8</v>
      </c>
      <c r="N151">
        <v>2</v>
      </c>
      <c r="O151">
        <v>3</v>
      </c>
      <c r="P151">
        <v>3</v>
      </c>
      <c r="U151">
        <v>7</v>
      </c>
    </row>
    <row r="152" spans="1:21" x14ac:dyDescent="0.3">
      <c r="A152" t="s">
        <v>312</v>
      </c>
      <c r="C152">
        <v>3</v>
      </c>
      <c r="E152">
        <v>4</v>
      </c>
      <c r="F152">
        <v>3</v>
      </c>
      <c r="G152">
        <v>15</v>
      </c>
      <c r="I152">
        <v>6</v>
      </c>
      <c r="J152">
        <v>2</v>
      </c>
      <c r="K152">
        <v>12</v>
      </c>
      <c r="L152">
        <v>7</v>
      </c>
      <c r="M152">
        <v>22</v>
      </c>
      <c r="O152">
        <v>12</v>
      </c>
      <c r="P152">
        <v>1</v>
      </c>
      <c r="S152">
        <v>1</v>
      </c>
      <c r="T152">
        <v>1</v>
      </c>
      <c r="U152">
        <v>7</v>
      </c>
    </row>
    <row r="153" spans="1:21" x14ac:dyDescent="0.3">
      <c r="A153" t="s">
        <v>314</v>
      </c>
      <c r="C153">
        <v>2</v>
      </c>
      <c r="E153">
        <v>1</v>
      </c>
      <c r="F153">
        <v>1</v>
      </c>
      <c r="L153">
        <v>1</v>
      </c>
      <c r="M153">
        <v>2</v>
      </c>
      <c r="O153">
        <v>1</v>
      </c>
      <c r="S153">
        <v>1</v>
      </c>
    </row>
    <row r="154" spans="1:21" x14ac:dyDescent="0.3">
      <c r="A154" t="s">
        <v>74</v>
      </c>
      <c r="C154">
        <v>2</v>
      </c>
      <c r="D154">
        <v>1</v>
      </c>
      <c r="N154">
        <v>1</v>
      </c>
      <c r="S154">
        <v>1</v>
      </c>
    </row>
    <row r="155" spans="1:21" x14ac:dyDescent="0.3">
      <c r="A155" t="s">
        <v>226</v>
      </c>
      <c r="B155">
        <v>2</v>
      </c>
      <c r="C155">
        <v>9</v>
      </c>
      <c r="D155">
        <v>7</v>
      </c>
      <c r="E155">
        <v>1</v>
      </c>
      <c r="F155">
        <v>1</v>
      </c>
      <c r="H155">
        <v>3</v>
      </c>
      <c r="I155">
        <v>2</v>
      </c>
      <c r="J155">
        <v>5</v>
      </c>
      <c r="K155">
        <v>1</v>
      </c>
      <c r="M155">
        <v>8</v>
      </c>
      <c r="O155">
        <v>2</v>
      </c>
      <c r="P155">
        <v>3</v>
      </c>
      <c r="Q155">
        <v>1</v>
      </c>
      <c r="R155">
        <v>1</v>
      </c>
      <c r="S155">
        <v>1</v>
      </c>
      <c r="T155">
        <v>3</v>
      </c>
    </row>
    <row r="156" spans="1:21" x14ac:dyDescent="0.3">
      <c r="A156" t="s">
        <v>75</v>
      </c>
      <c r="B156">
        <v>1</v>
      </c>
      <c r="C156">
        <v>5</v>
      </c>
      <c r="D156">
        <v>2</v>
      </c>
      <c r="F156">
        <v>4</v>
      </c>
      <c r="I156">
        <v>2</v>
      </c>
      <c r="J156">
        <v>2</v>
      </c>
      <c r="L156">
        <v>1</v>
      </c>
      <c r="M156">
        <v>5</v>
      </c>
      <c r="N156">
        <v>1</v>
      </c>
      <c r="P156">
        <v>2</v>
      </c>
      <c r="R156">
        <v>1</v>
      </c>
      <c r="T156">
        <v>1</v>
      </c>
      <c r="U156">
        <v>3</v>
      </c>
    </row>
    <row r="157" spans="1:21" x14ac:dyDescent="0.3">
      <c r="A157" t="s">
        <v>315</v>
      </c>
      <c r="B157">
        <v>1</v>
      </c>
      <c r="C157">
        <v>7</v>
      </c>
      <c r="E157">
        <v>3</v>
      </c>
      <c r="F157">
        <v>2</v>
      </c>
      <c r="H157">
        <v>1</v>
      </c>
      <c r="J157">
        <v>6</v>
      </c>
      <c r="M157">
        <v>2</v>
      </c>
      <c r="Q157">
        <v>1</v>
      </c>
      <c r="T157">
        <v>1</v>
      </c>
      <c r="U157">
        <v>1</v>
      </c>
    </row>
    <row r="158" spans="1:21" x14ac:dyDescent="0.3">
      <c r="A158" t="s">
        <v>316</v>
      </c>
      <c r="B158">
        <v>17</v>
      </c>
      <c r="C158">
        <v>32</v>
      </c>
      <c r="D158">
        <v>4</v>
      </c>
      <c r="E158">
        <v>9</v>
      </c>
      <c r="F158">
        <v>14</v>
      </c>
      <c r="G158">
        <v>16</v>
      </c>
      <c r="H158">
        <v>1</v>
      </c>
      <c r="I158">
        <v>2</v>
      </c>
      <c r="J158">
        <v>8</v>
      </c>
      <c r="K158">
        <v>6</v>
      </c>
      <c r="L158">
        <v>11</v>
      </c>
      <c r="M158">
        <v>21</v>
      </c>
      <c r="N158">
        <v>2</v>
      </c>
      <c r="P158">
        <v>1</v>
      </c>
      <c r="Q158">
        <v>3</v>
      </c>
      <c r="R158">
        <v>4</v>
      </c>
      <c r="S158">
        <v>5</v>
      </c>
      <c r="T158">
        <v>4</v>
      </c>
      <c r="U158">
        <v>10</v>
      </c>
    </row>
    <row r="159" spans="1:21" x14ac:dyDescent="0.3">
      <c r="A159" t="s">
        <v>76</v>
      </c>
      <c r="B159">
        <v>2</v>
      </c>
      <c r="C159">
        <v>19</v>
      </c>
      <c r="D159">
        <v>1</v>
      </c>
      <c r="E159">
        <v>14</v>
      </c>
      <c r="F159">
        <v>4</v>
      </c>
      <c r="L159">
        <v>2</v>
      </c>
      <c r="M159">
        <v>4</v>
      </c>
      <c r="N159">
        <v>1</v>
      </c>
      <c r="P159">
        <v>1</v>
      </c>
      <c r="Q159">
        <v>2</v>
      </c>
      <c r="R159">
        <v>1</v>
      </c>
      <c r="S159">
        <v>1</v>
      </c>
    </row>
    <row r="160" spans="1:21" x14ac:dyDescent="0.3">
      <c r="A160" t="s">
        <v>229</v>
      </c>
      <c r="B160">
        <v>1</v>
      </c>
      <c r="C160">
        <v>4</v>
      </c>
      <c r="D160">
        <v>4</v>
      </c>
      <c r="E160">
        <v>3</v>
      </c>
      <c r="F160">
        <v>7</v>
      </c>
      <c r="G160">
        <v>4</v>
      </c>
      <c r="H160">
        <v>1</v>
      </c>
      <c r="I160">
        <v>1</v>
      </c>
      <c r="J160">
        <v>2</v>
      </c>
      <c r="L160">
        <v>3</v>
      </c>
      <c r="M160">
        <v>10</v>
      </c>
      <c r="N160">
        <v>4</v>
      </c>
      <c r="P160">
        <v>1</v>
      </c>
      <c r="Q160">
        <v>1</v>
      </c>
      <c r="R160">
        <v>1</v>
      </c>
      <c r="U160">
        <v>1</v>
      </c>
    </row>
    <row r="161" spans="1:21" x14ac:dyDescent="0.3">
      <c r="A161" t="s">
        <v>365</v>
      </c>
      <c r="B161">
        <v>5</v>
      </c>
      <c r="C161">
        <v>9</v>
      </c>
      <c r="E161">
        <v>1</v>
      </c>
      <c r="G161">
        <v>3</v>
      </c>
      <c r="H161">
        <v>1</v>
      </c>
      <c r="K161">
        <v>1</v>
      </c>
      <c r="M161">
        <v>3</v>
      </c>
      <c r="N161">
        <v>2</v>
      </c>
      <c r="O161">
        <v>5</v>
      </c>
      <c r="P161">
        <v>1</v>
      </c>
      <c r="S161">
        <v>1</v>
      </c>
      <c r="T161">
        <v>4</v>
      </c>
      <c r="U161">
        <v>1</v>
      </c>
    </row>
  </sheetData>
  <autoFilter ref="A1:U1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6"/>
  <sheetViews>
    <sheetView workbookViewId="0">
      <selection activeCell="A2" sqref="A2"/>
    </sheetView>
  </sheetViews>
  <sheetFormatPr defaultColWidth="8.88671875" defaultRowHeight="14.4" x14ac:dyDescent="0.3"/>
  <cols>
    <col min="1" max="1" width="39.88671875" customWidth="1"/>
  </cols>
  <sheetData>
    <row r="1" spans="1:22" ht="129.6" x14ac:dyDescent="0.3">
      <c r="A1" s="4" t="s">
        <v>230</v>
      </c>
      <c r="B1" s="5" t="s">
        <v>82</v>
      </c>
      <c r="C1" s="5" t="s">
        <v>83</v>
      </c>
      <c r="D1" s="5" t="s">
        <v>84</v>
      </c>
      <c r="E1" s="5" t="s">
        <v>85</v>
      </c>
      <c r="F1" s="5" t="s">
        <v>86</v>
      </c>
      <c r="G1" s="5" t="s">
        <v>87</v>
      </c>
      <c r="H1" s="5" t="s">
        <v>88</v>
      </c>
      <c r="I1" s="5" t="s">
        <v>89</v>
      </c>
      <c r="J1" s="5" t="s">
        <v>90</v>
      </c>
      <c r="K1" s="5" t="s">
        <v>91</v>
      </c>
      <c r="L1" s="5" t="s">
        <v>92</v>
      </c>
      <c r="M1" s="5" t="s">
        <v>93</v>
      </c>
      <c r="N1" s="5" t="s">
        <v>94</v>
      </c>
      <c r="O1" s="5" t="s">
        <v>95</v>
      </c>
      <c r="P1" s="5" t="s">
        <v>96</v>
      </c>
      <c r="Q1" s="5" t="s">
        <v>97</v>
      </c>
      <c r="R1" s="5" t="s">
        <v>98</v>
      </c>
      <c r="S1" s="5" t="s">
        <v>99</v>
      </c>
      <c r="T1" s="5" t="s">
        <v>100</v>
      </c>
      <c r="U1" s="5" t="s">
        <v>101</v>
      </c>
      <c r="V1" t="s">
        <v>680</v>
      </c>
    </row>
    <row r="2" spans="1:22" x14ac:dyDescent="0.3">
      <c r="A2" s="4" t="s">
        <v>193</v>
      </c>
      <c r="B2" s="4">
        <v>8</v>
      </c>
      <c r="C2" s="4">
        <v>13</v>
      </c>
      <c r="D2" s="4">
        <v>12</v>
      </c>
      <c r="E2" s="4">
        <v>41</v>
      </c>
      <c r="F2" s="4">
        <v>19</v>
      </c>
      <c r="G2" s="4">
        <v>9</v>
      </c>
      <c r="H2" s="4">
        <v>13</v>
      </c>
      <c r="I2" s="4">
        <v>2</v>
      </c>
      <c r="J2" s="4">
        <v>6</v>
      </c>
      <c r="K2" s="4">
        <v>11</v>
      </c>
      <c r="L2" s="4">
        <v>2</v>
      </c>
      <c r="M2" s="4">
        <v>25</v>
      </c>
      <c r="N2" s="4">
        <v>26</v>
      </c>
      <c r="O2" s="4">
        <v>3</v>
      </c>
      <c r="P2" s="4">
        <v>8</v>
      </c>
      <c r="Q2" s="4">
        <v>3</v>
      </c>
      <c r="R2" s="4">
        <v>8</v>
      </c>
      <c r="S2" s="4">
        <v>57</v>
      </c>
      <c r="T2" s="4">
        <v>10</v>
      </c>
      <c r="U2" s="4">
        <v>2</v>
      </c>
      <c r="V2">
        <v>278</v>
      </c>
    </row>
    <row r="3" spans="1:22" x14ac:dyDescent="0.3">
      <c r="A3" s="4" t="s">
        <v>212</v>
      </c>
      <c r="B3" s="4">
        <v>56</v>
      </c>
      <c r="C3" s="4">
        <v>3</v>
      </c>
      <c r="D3" s="4">
        <v>18</v>
      </c>
      <c r="E3" s="4">
        <v>9</v>
      </c>
      <c r="F3" s="4">
        <v>1</v>
      </c>
      <c r="G3" s="4">
        <v>1</v>
      </c>
      <c r="H3" s="4">
        <v>4</v>
      </c>
      <c r="I3" s="4"/>
      <c r="J3" s="4">
        <v>1</v>
      </c>
      <c r="K3" s="4">
        <v>10</v>
      </c>
      <c r="L3" s="4">
        <v>1</v>
      </c>
      <c r="M3" s="4">
        <v>10</v>
      </c>
      <c r="N3" s="4">
        <v>2</v>
      </c>
      <c r="O3" s="4"/>
      <c r="P3" s="4">
        <v>12</v>
      </c>
      <c r="Q3" s="4">
        <v>2</v>
      </c>
      <c r="R3" s="4">
        <v>14</v>
      </c>
      <c r="S3" s="4">
        <v>26</v>
      </c>
      <c r="T3" s="4">
        <v>42</v>
      </c>
      <c r="U3" s="4">
        <v>1</v>
      </c>
      <c r="V3">
        <v>213</v>
      </c>
    </row>
    <row r="4" spans="1:22" x14ac:dyDescent="0.3">
      <c r="A4" s="4" t="s">
        <v>211</v>
      </c>
      <c r="B4" s="4">
        <v>1</v>
      </c>
      <c r="C4" s="4">
        <v>18</v>
      </c>
      <c r="D4" s="4">
        <v>35</v>
      </c>
      <c r="E4" s="4"/>
      <c r="F4" s="4"/>
      <c r="G4" s="4"/>
      <c r="H4" s="4">
        <v>1</v>
      </c>
      <c r="I4" s="4">
        <v>1</v>
      </c>
      <c r="J4" s="4">
        <v>2</v>
      </c>
      <c r="K4" s="4">
        <v>33</v>
      </c>
      <c r="L4" s="4"/>
      <c r="M4" s="4">
        <v>3</v>
      </c>
      <c r="N4" s="4"/>
      <c r="O4" s="4">
        <v>28</v>
      </c>
      <c r="P4" s="4">
        <v>8</v>
      </c>
      <c r="Q4" s="4">
        <v>1</v>
      </c>
      <c r="R4" s="4">
        <v>21</v>
      </c>
      <c r="S4" s="4">
        <v>7</v>
      </c>
      <c r="T4" s="4">
        <v>50</v>
      </c>
      <c r="U4" s="4"/>
      <c r="V4">
        <v>209</v>
      </c>
    </row>
    <row r="5" spans="1:22" x14ac:dyDescent="0.3">
      <c r="A5" s="4" t="s">
        <v>132</v>
      </c>
      <c r="B5" s="4">
        <v>1</v>
      </c>
      <c r="C5" s="4">
        <v>6</v>
      </c>
      <c r="D5" s="4">
        <v>12</v>
      </c>
      <c r="E5" s="4">
        <v>1</v>
      </c>
      <c r="F5" s="4">
        <v>2</v>
      </c>
      <c r="G5" s="4">
        <v>4</v>
      </c>
      <c r="H5" s="4">
        <v>7</v>
      </c>
      <c r="I5" s="4">
        <v>9</v>
      </c>
      <c r="J5" s="4">
        <v>26</v>
      </c>
      <c r="K5" s="4">
        <v>21</v>
      </c>
      <c r="L5" s="4"/>
      <c r="M5" s="4">
        <v>4</v>
      </c>
      <c r="N5" s="4">
        <v>1</v>
      </c>
      <c r="O5" s="4"/>
      <c r="P5" s="4">
        <v>51</v>
      </c>
      <c r="Q5" s="4">
        <v>3</v>
      </c>
      <c r="R5" s="4">
        <v>5</v>
      </c>
      <c r="S5" s="4">
        <v>41</v>
      </c>
      <c r="T5" s="4">
        <v>2</v>
      </c>
      <c r="U5" s="4">
        <v>2</v>
      </c>
      <c r="V5">
        <v>198</v>
      </c>
    </row>
    <row r="6" spans="1:22" x14ac:dyDescent="0.3">
      <c r="A6" s="6" t="s">
        <v>24</v>
      </c>
      <c r="B6" s="4"/>
      <c r="C6" s="4">
        <v>6</v>
      </c>
      <c r="D6" s="4">
        <v>2</v>
      </c>
      <c r="E6" s="4">
        <v>5</v>
      </c>
      <c r="F6" s="4">
        <v>9</v>
      </c>
      <c r="G6" s="4">
        <v>32</v>
      </c>
      <c r="H6" s="4">
        <v>2</v>
      </c>
      <c r="I6" s="4">
        <v>1</v>
      </c>
      <c r="J6" s="4">
        <v>44</v>
      </c>
      <c r="K6" s="4">
        <v>1</v>
      </c>
      <c r="L6" s="4">
        <v>4</v>
      </c>
      <c r="M6" s="4">
        <v>6</v>
      </c>
      <c r="N6" s="4">
        <v>27</v>
      </c>
      <c r="O6" s="4"/>
      <c r="P6" s="4">
        <v>3</v>
      </c>
      <c r="Q6" s="4">
        <v>1</v>
      </c>
      <c r="R6" s="4">
        <v>2</v>
      </c>
      <c r="S6" s="4">
        <v>9</v>
      </c>
      <c r="T6" s="4">
        <v>39</v>
      </c>
      <c r="U6" s="4">
        <v>1</v>
      </c>
      <c r="V6">
        <v>194</v>
      </c>
    </row>
    <row r="7" spans="1:22" x14ac:dyDescent="0.3">
      <c r="A7" s="4" t="s">
        <v>123</v>
      </c>
      <c r="B7" s="4">
        <v>29</v>
      </c>
      <c r="C7" s="4">
        <v>8</v>
      </c>
      <c r="D7" s="4">
        <v>5</v>
      </c>
      <c r="E7" s="4">
        <v>8</v>
      </c>
      <c r="F7" s="4">
        <v>20</v>
      </c>
      <c r="G7" s="4">
        <v>6</v>
      </c>
      <c r="H7" s="4">
        <v>9</v>
      </c>
      <c r="I7" s="4">
        <v>5</v>
      </c>
      <c r="J7" s="4">
        <v>9</v>
      </c>
      <c r="K7" s="4">
        <v>6</v>
      </c>
      <c r="L7" s="4"/>
      <c r="M7" s="4">
        <v>10</v>
      </c>
      <c r="N7" s="4">
        <v>3</v>
      </c>
      <c r="O7" s="4">
        <v>2</v>
      </c>
      <c r="P7" s="4">
        <v>14</v>
      </c>
      <c r="Q7" s="4">
        <v>2</v>
      </c>
      <c r="R7" s="4">
        <v>6</v>
      </c>
      <c r="S7" s="4">
        <v>42</v>
      </c>
      <c r="T7" s="4">
        <v>2</v>
      </c>
      <c r="U7" s="4">
        <v>2</v>
      </c>
      <c r="V7">
        <v>188</v>
      </c>
    </row>
    <row r="8" spans="1:22" x14ac:dyDescent="0.3">
      <c r="A8" s="4" t="s">
        <v>220</v>
      </c>
      <c r="B8" s="4">
        <v>35</v>
      </c>
      <c r="C8" s="4"/>
      <c r="D8" s="4">
        <v>10</v>
      </c>
      <c r="E8" s="4">
        <v>1</v>
      </c>
      <c r="F8" s="4">
        <v>20</v>
      </c>
      <c r="G8" s="4">
        <v>2</v>
      </c>
      <c r="H8" s="4">
        <v>11</v>
      </c>
      <c r="I8" s="4">
        <v>1</v>
      </c>
      <c r="J8" s="4">
        <v>5</v>
      </c>
      <c r="K8" s="4">
        <v>2</v>
      </c>
      <c r="L8" s="4"/>
      <c r="M8" s="4">
        <v>26</v>
      </c>
      <c r="N8" s="4">
        <v>2</v>
      </c>
      <c r="O8" s="4"/>
      <c r="P8" s="4">
        <v>3</v>
      </c>
      <c r="Q8" s="4">
        <v>21</v>
      </c>
      <c r="R8" s="4">
        <v>2</v>
      </c>
      <c r="S8" s="4">
        <v>19</v>
      </c>
      <c r="T8" s="4">
        <v>3</v>
      </c>
      <c r="U8" s="4">
        <v>14</v>
      </c>
      <c r="V8">
        <v>177</v>
      </c>
    </row>
    <row r="9" spans="1:22" x14ac:dyDescent="0.3">
      <c r="A9" s="4" t="s">
        <v>198</v>
      </c>
      <c r="B9" s="4">
        <v>9</v>
      </c>
      <c r="C9" s="4">
        <v>10</v>
      </c>
      <c r="D9" s="4">
        <v>6</v>
      </c>
      <c r="E9" s="4">
        <v>47</v>
      </c>
      <c r="F9" s="4">
        <v>8</v>
      </c>
      <c r="G9" s="4">
        <v>1</v>
      </c>
      <c r="H9" s="4">
        <v>1</v>
      </c>
      <c r="I9" s="4"/>
      <c r="J9" s="4">
        <v>1</v>
      </c>
      <c r="K9" s="4">
        <v>1</v>
      </c>
      <c r="L9" s="4"/>
      <c r="M9" s="4">
        <v>4</v>
      </c>
      <c r="N9" s="4">
        <v>15</v>
      </c>
      <c r="O9" s="4"/>
      <c r="P9" s="4">
        <v>4</v>
      </c>
      <c r="Q9" s="4">
        <v>3</v>
      </c>
      <c r="R9" s="4">
        <v>4</v>
      </c>
      <c r="S9" s="4">
        <v>26</v>
      </c>
      <c r="T9" s="4">
        <v>14</v>
      </c>
      <c r="U9" s="4"/>
      <c r="V9">
        <v>154</v>
      </c>
    </row>
    <row r="10" spans="1:22" x14ac:dyDescent="0.3">
      <c r="A10" s="4" t="s">
        <v>112</v>
      </c>
      <c r="B10" s="4"/>
      <c r="C10" s="4">
        <v>42</v>
      </c>
      <c r="D10" s="4">
        <v>2</v>
      </c>
      <c r="E10" s="4"/>
      <c r="F10" s="4">
        <v>1</v>
      </c>
      <c r="G10" s="4"/>
      <c r="H10" s="4"/>
      <c r="I10" s="4">
        <v>13</v>
      </c>
      <c r="J10" s="4">
        <v>33</v>
      </c>
      <c r="K10" s="4">
        <v>9</v>
      </c>
      <c r="L10" s="4"/>
      <c r="M10" s="4">
        <v>24</v>
      </c>
      <c r="N10" s="4"/>
      <c r="O10" s="4"/>
      <c r="P10" s="4">
        <v>2</v>
      </c>
      <c r="Q10" s="4"/>
      <c r="R10" s="4">
        <v>1</v>
      </c>
      <c r="S10" s="4">
        <v>22</v>
      </c>
      <c r="T10" s="4">
        <v>2</v>
      </c>
      <c r="U10" s="4"/>
      <c r="V10">
        <v>151</v>
      </c>
    </row>
    <row r="11" spans="1:22" x14ac:dyDescent="0.3">
      <c r="A11" s="4" t="s">
        <v>167</v>
      </c>
      <c r="B11" s="4">
        <v>21</v>
      </c>
      <c r="C11" s="4">
        <v>1</v>
      </c>
      <c r="D11" s="4">
        <v>6</v>
      </c>
      <c r="E11" s="4">
        <v>3</v>
      </c>
      <c r="F11" s="4">
        <v>6</v>
      </c>
      <c r="G11" s="4">
        <v>2</v>
      </c>
      <c r="H11" s="4">
        <v>7</v>
      </c>
      <c r="I11" s="4">
        <v>3</v>
      </c>
      <c r="J11" s="4">
        <v>3</v>
      </c>
      <c r="K11" s="4">
        <v>10</v>
      </c>
      <c r="L11" s="4">
        <v>6</v>
      </c>
      <c r="M11" s="4">
        <v>4</v>
      </c>
      <c r="N11" s="4">
        <v>4</v>
      </c>
      <c r="O11" s="4">
        <v>1</v>
      </c>
      <c r="P11" s="4">
        <v>12</v>
      </c>
      <c r="Q11" s="4">
        <v>1</v>
      </c>
      <c r="R11" s="4">
        <v>37</v>
      </c>
      <c r="S11" s="4">
        <v>11</v>
      </c>
      <c r="T11" s="4">
        <v>1</v>
      </c>
      <c r="U11" s="4">
        <v>1</v>
      </c>
      <c r="V11">
        <v>140</v>
      </c>
    </row>
    <row r="12" spans="1:22" x14ac:dyDescent="0.3">
      <c r="A12" s="4" t="s">
        <v>151</v>
      </c>
      <c r="B12" s="4"/>
      <c r="C12" s="4">
        <v>11</v>
      </c>
      <c r="D12" s="4">
        <v>4</v>
      </c>
      <c r="E12" s="4">
        <v>3</v>
      </c>
      <c r="F12" s="4">
        <v>34</v>
      </c>
      <c r="G12" s="4"/>
      <c r="H12" s="4"/>
      <c r="I12" s="4"/>
      <c r="J12" s="4">
        <v>1</v>
      </c>
      <c r="K12" s="4"/>
      <c r="L12" s="4"/>
      <c r="M12" s="4">
        <v>1</v>
      </c>
      <c r="N12" s="4">
        <v>4</v>
      </c>
      <c r="O12" s="4">
        <v>1</v>
      </c>
      <c r="P12" s="4"/>
      <c r="Q12" s="4"/>
      <c r="R12" s="4">
        <v>41</v>
      </c>
      <c r="S12" s="4">
        <v>31</v>
      </c>
      <c r="T12" s="4"/>
      <c r="U12" s="4"/>
      <c r="V12">
        <v>131</v>
      </c>
    </row>
    <row r="13" spans="1:22" x14ac:dyDescent="0.3">
      <c r="A13" s="4" t="s">
        <v>44</v>
      </c>
      <c r="B13" s="4">
        <v>4</v>
      </c>
      <c r="C13" s="4"/>
      <c r="D13" s="4">
        <v>1</v>
      </c>
      <c r="E13" s="4">
        <v>20</v>
      </c>
      <c r="F13" s="4">
        <v>16</v>
      </c>
      <c r="G13" s="4">
        <v>9</v>
      </c>
      <c r="H13" s="4">
        <v>2</v>
      </c>
      <c r="I13" s="4">
        <v>3</v>
      </c>
      <c r="J13" s="4">
        <v>7</v>
      </c>
      <c r="K13" s="4">
        <v>5</v>
      </c>
      <c r="L13" s="4"/>
      <c r="M13" s="4">
        <v>11</v>
      </c>
      <c r="N13" s="4">
        <v>4</v>
      </c>
      <c r="O13" s="4"/>
      <c r="P13" s="4">
        <v>17</v>
      </c>
      <c r="Q13" s="4">
        <v>1</v>
      </c>
      <c r="R13" s="4">
        <v>7</v>
      </c>
      <c r="S13" s="4">
        <v>22</v>
      </c>
      <c r="T13" s="4">
        <v>1</v>
      </c>
      <c r="U13" s="4"/>
      <c r="V13">
        <v>130</v>
      </c>
    </row>
    <row r="14" spans="1:22" x14ac:dyDescent="0.3">
      <c r="A14" s="4" t="s">
        <v>134</v>
      </c>
      <c r="B14" s="4">
        <v>6</v>
      </c>
      <c r="C14" s="4">
        <v>3</v>
      </c>
      <c r="D14" s="4">
        <v>9</v>
      </c>
      <c r="E14" s="4">
        <v>7</v>
      </c>
      <c r="F14" s="4">
        <v>4</v>
      </c>
      <c r="G14" s="4"/>
      <c r="H14" s="4">
        <v>4</v>
      </c>
      <c r="I14" s="4">
        <v>1</v>
      </c>
      <c r="J14" s="4">
        <v>15</v>
      </c>
      <c r="K14" s="4">
        <v>11</v>
      </c>
      <c r="L14" s="4"/>
      <c r="M14" s="4">
        <v>5</v>
      </c>
      <c r="N14" s="4">
        <v>4</v>
      </c>
      <c r="O14" s="4"/>
      <c r="P14" s="4">
        <v>8</v>
      </c>
      <c r="Q14" s="4">
        <v>5</v>
      </c>
      <c r="R14" s="4">
        <v>4</v>
      </c>
      <c r="S14" s="4">
        <v>32</v>
      </c>
      <c r="T14" s="4">
        <v>1</v>
      </c>
      <c r="U14" s="4"/>
      <c r="V14">
        <v>119</v>
      </c>
    </row>
    <row r="15" spans="1:22" x14ac:dyDescent="0.3">
      <c r="A15" s="4" t="s">
        <v>189</v>
      </c>
      <c r="B15" s="4">
        <v>3</v>
      </c>
      <c r="C15" s="4">
        <v>3</v>
      </c>
      <c r="D15" s="4">
        <v>12</v>
      </c>
      <c r="E15" s="4"/>
      <c r="F15" s="4"/>
      <c r="G15" s="4"/>
      <c r="H15" s="4">
        <v>8</v>
      </c>
      <c r="I15" s="4">
        <v>4</v>
      </c>
      <c r="J15" s="4">
        <v>1</v>
      </c>
      <c r="K15" s="4">
        <v>28</v>
      </c>
      <c r="L15" s="4">
        <v>1</v>
      </c>
      <c r="M15" s="4">
        <v>1</v>
      </c>
      <c r="N15" s="4">
        <v>5</v>
      </c>
      <c r="O15" s="4">
        <v>5</v>
      </c>
      <c r="P15" s="4">
        <v>8</v>
      </c>
      <c r="Q15" s="4">
        <v>5</v>
      </c>
      <c r="R15" s="4">
        <v>4</v>
      </c>
      <c r="S15" s="4">
        <v>19</v>
      </c>
      <c r="T15" s="4">
        <v>4</v>
      </c>
      <c r="U15" s="4">
        <v>1</v>
      </c>
      <c r="V15">
        <v>112</v>
      </c>
    </row>
    <row r="16" spans="1:22" x14ac:dyDescent="0.3">
      <c r="A16" s="4" t="s">
        <v>111</v>
      </c>
      <c r="B16" s="4">
        <v>2</v>
      </c>
      <c r="C16" s="4"/>
      <c r="D16" s="4">
        <v>6</v>
      </c>
      <c r="E16" s="4">
        <v>16</v>
      </c>
      <c r="F16" s="4"/>
      <c r="G16" s="4">
        <v>2</v>
      </c>
      <c r="H16" s="4">
        <v>1</v>
      </c>
      <c r="I16" s="4">
        <v>3</v>
      </c>
      <c r="J16" s="4"/>
      <c r="K16" s="4">
        <v>15</v>
      </c>
      <c r="L16" s="4">
        <v>1</v>
      </c>
      <c r="M16" s="4">
        <v>4</v>
      </c>
      <c r="N16" s="4">
        <v>3</v>
      </c>
      <c r="O16" s="4"/>
      <c r="P16" s="4">
        <v>3</v>
      </c>
      <c r="Q16" s="4">
        <v>6</v>
      </c>
      <c r="R16" s="4">
        <v>11</v>
      </c>
      <c r="S16" s="4">
        <v>29</v>
      </c>
      <c r="T16" s="4">
        <v>2</v>
      </c>
      <c r="U16" s="4"/>
      <c r="V16">
        <v>104</v>
      </c>
    </row>
    <row r="17" spans="1:22" x14ac:dyDescent="0.3">
      <c r="A17" s="4" t="s">
        <v>110</v>
      </c>
      <c r="B17" s="4">
        <v>3</v>
      </c>
      <c r="C17" s="4">
        <v>9</v>
      </c>
      <c r="D17" s="4">
        <v>3</v>
      </c>
      <c r="E17" s="4">
        <v>4</v>
      </c>
      <c r="F17" s="4"/>
      <c r="G17" s="4"/>
      <c r="H17" s="4">
        <v>9</v>
      </c>
      <c r="I17" s="4">
        <v>1</v>
      </c>
      <c r="J17" s="4">
        <v>11</v>
      </c>
      <c r="K17" s="4">
        <v>11</v>
      </c>
      <c r="L17" s="4">
        <v>1</v>
      </c>
      <c r="M17" s="4">
        <v>6</v>
      </c>
      <c r="N17" s="4">
        <v>4</v>
      </c>
      <c r="O17" s="4"/>
      <c r="P17" s="4">
        <v>11</v>
      </c>
      <c r="Q17" s="4"/>
      <c r="R17" s="4">
        <v>5</v>
      </c>
      <c r="S17" s="4">
        <v>19</v>
      </c>
      <c r="T17" s="4"/>
      <c r="U17" s="4">
        <v>1</v>
      </c>
      <c r="V17">
        <v>98</v>
      </c>
    </row>
    <row r="18" spans="1:22" x14ac:dyDescent="0.3">
      <c r="A18" s="4" t="s">
        <v>136</v>
      </c>
      <c r="B18" s="4">
        <v>1</v>
      </c>
      <c r="C18" s="4">
        <v>3</v>
      </c>
      <c r="D18" s="4">
        <v>3</v>
      </c>
      <c r="E18" s="4">
        <v>4</v>
      </c>
      <c r="F18" s="4">
        <v>3</v>
      </c>
      <c r="G18" s="4">
        <v>1</v>
      </c>
      <c r="H18" s="4">
        <v>3</v>
      </c>
      <c r="I18" s="4">
        <v>12</v>
      </c>
      <c r="J18" s="4">
        <v>8</v>
      </c>
      <c r="K18" s="4">
        <v>3</v>
      </c>
      <c r="L18" s="4"/>
      <c r="M18" s="4">
        <v>8</v>
      </c>
      <c r="N18" s="4">
        <v>8</v>
      </c>
      <c r="O18" s="4"/>
      <c r="P18" s="4">
        <v>7</v>
      </c>
      <c r="Q18" s="4">
        <v>1</v>
      </c>
      <c r="R18" s="4">
        <v>4</v>
      </c>
      <c r="S18" s="4">
        <v>25</v>
      </c>
      <c r="T18" s="4">
        <v>1</v>
      </c>
      <c r="U18" s="4">
        <v>2</v>
      </c>
      <c r="V18">
        <v>97</v>
      </c>
    </row>
    <row r="19" spans="1:22" x14ac:dyDescent="0.3">
      <c r="A19" s="4" t="s">
        <v>121</v>
      </c>
      <c r="B19" s="4">
        <v>6</v>
      </c>
      <c r="C19" s="4">
        <v>4</v>
      </c>
      <c r="D19" s="4"/>
      <c r="E19" s="4">
        <v>4</v>
      </c>
      <c r="F19" s="4">
        <v>5</v>
      </c>
      <c r="G19" s="4">
        <v>7</v>
      </c>
      <c r="H19" s="4">
        <v>2</v>
      </c>
      <c r="I19" s="4">
        <v>1</v>
      </c>
      <c r="J19" s="4">
        <v>8</v>
      </c>
      <c r="K19" s="4">
        <v>5</v>
      </c>
      <c r="L19" s="4">
        <v>1</v>
      </c>
      <c r="M19" s="4">
        <v>18</v>
      </c>
      <c r="N19" s="4">
        <v>8</v>
      </c>
      <c r="O19" s="4"/>
      <c r="P19" s="4">
        <v>11</v>
      </c>
      <c r="Q19" s="4">
        <v>2</v>
      </c>
      <c r="R19" s="4">
        <v>10</v>
      </c>
      <c r="S19" s="4">
        <v>1</v>
      </c>
      <c r="T19" s="4"/>
      <c r="U19" s="4"/>
      <c r="V19">
        <v>93</v>
      </c>
    </row>
    <row r="20" spans="1:22" x14ac:dyDescent="0.3">
      <c r="A20" s="4" t="s">
        <v>102</v>
      </c>
      <c r="B20" s="4">
        <v>5</v>
      </c>
      <c r="C20" s="4"/>
      <c r="D20" s="4">
        <v>3</v>
      </c>
      <c r="E20" s="4">
        <v>3</v>
      </c>
      <c r="F20" s="4">
        <v>3</v>
      </c>
      <c r="G20" s="4"/>
      <c r="H20" s="4">
        <v>5</v>
      </c>
      <c r="I20" s="4">
        <v>2</v>
      </c>
      <c r="J20" s="4">
        <v>2</v>
      </c>
      <c r="K20" s="4">
        <v>12</v>
      </c>
      <c r="L20" s="4">
        <v>3</v>
      </c>
      <c r="M20" s="4">
        <v>9</v>
      </c>
      <c r="N20" s="4">
        <v>4</v>
      </c>
      <c r="O20" s="4"/>
      <c r="P20" s="4">
        <v>6</v>
      </c>
      <c r="Q20" s="4">
        <v>5</v>
      </c>
      <c r="R20" s="4">
        <v>2</v>
      </c>
      <c r="S20" s="4">
        <v>24</v>
      </c>
      <c r="T20" s="4"/>
      <c r="U20" s="4">
        <v>1</v>
      </c>
      <c r="V20">
        <v>89</v>
      </c>
    </row>
    <row r="21" spans="1:22" x14ac:dyDescent="0.3">
      <c r="A21" s="4" t="s">
        <v>681</v>
      </c>
      <c r="B21" s="4">
        <v>3</v>
      </c>
      <c r="C21" s="4"/>
      <c r="D21" s="4"/>
      <c r="E21" s="4">
        <v>4</v>
      </c>
      <c r="F21" s="4">
        <v>3</v>
      </c>
      <c r="G21" s="4"/>
      <c r="H21" s="4">
        <v>8</v>
      </c>
      <c r="I21" s="4">
        <v>1</v>
      </c>
      <c r="J21" s="4">
        <v>1</v>
      </c>
      <c r="K21" s="4">
        <v>3</v>
      </c>
      <c r="L21" s="4">
        <v>1</v>
      </c>
      <c r="M21" s="4">
        <v>3</v>
      </c>
      <c r="N21" s="4">
        <v>23</v>
      </c>
      <c r="O21" s="4"/>
      <c r="P21" s="4">
        <v>16</v>
      </c>
      <c r="Q21" s="4"/>
      <c r="R21" s="4"/>
      <c r="S21" s="4">
        <v>23</v>
      </c>
      <c r="T21" s="4"/>
      <c r="U21" s="4"/>
      <c r="V21">
        <v>89</v>
      </c>
    </row>
    <row r="22" spans="1:22" x14ac:dyDescent="0.3">
      <c r="A22" s="4" t="s">
        <v>129</v>
      </c>
      <c r="B22" s="4">
        <v>1</v>
      </c>
      <c r="C22" s="4">
        <v>1</v>
      </c>
      <c r="D22" s="4">
        <v>10</v>
      </c>
      <c r="E22" s="4">
        <v>4</v>
      </c>
      <c r="F22" s="4">
        <v>22</v>
      </c>
      <c r="G22" s="4"/>
      <c r="H22" s="4"/>
      <c r="I22" s="4"/>
      <c r="J22" s="4">
        <v>1</v>
      </c>
      <c r="K22" s="4">
        <v>5</v>
      </c>
      <c r="L22" s="4"/>
      <c r="M22" s="4">
        <v>3</v>
      </c>
      <c r="N22" s="4">
        <v>2</v>
      </c>
      <c r="O22" s="4"/>
      <c r="P22" s="4">
        <v>3</v>
      </c>
      <c r="Q22" s="4">
        <v>2</v>
      </c>
      <c r="R22" s="4">
        <v>24</v>
      </c>
      <c r="S22" s="4">
        <v>9</v>
      </c>
      <c r="T22" s="4"/>
      <c r="U22" s="4"/>
      <c r="V22">
        <v>87</v>
      </c>
    </row>
    <row r="23" spans="1:22" x14ac:dyDescent="0.3">
      <c r="A23" s="4" t="s">
        <v>60</v>
      </c>
      <c r="B23" s="4">
        <v>10</v>
      </c>
      <c r="C23" s="4">
        <v>3</v>
      </c>
      <c r="D23" s="4">
        <v>6</v>
      </c>
      <c r="E23" s="4">
        <v>1</v>
      </c>
      <c r="F23" s="4">
        <v>1</v>
      </c>
      <c r="G23" s="4">
        <v>3</v>
      </c>
      <c r="H23" s="4">
        <v>4</v>
      </c>
      <c r="I23" s="4">
        <v>3</v>
      </c>
      <c r="J23" s="4">
        <v>3</v>
      </c>
      <c r="K23" s="4">
        <v>1</v>
      </c>
      <c r="L23" s="4"/>
      <c r="M23" s="4">
        <v>12</v>
      </c>
      <c r="N23" s="4">
        <v>8</v>
      </c>
      <c r="O23" s="4"/>
      <c r="P23" s="4">
        <v>9</v>
      </c>
      <c r="Q23" s="4">
        <v>1</v>
      </c>
      <c r="R23" s="4">
        <v>5</v>
      </c>
      <c r="S23" s="4">
        <v>17</v>
      </c>
      <c r="T23" s="4"/>
      <c r="U23" s="4"/>
      <c r="V23">
        <v>87</v>
      </c>
    </row>
    <row r="24" spans="1:22" x14ac:dyDescent="0.3">
      <c r="A24" s="4" t="s">
        <v>208</v>
      </c>
      <c r="B24" s="4">
        <v>1</v>
      </c>
      <c r="C24" s="4">
        <v>1</v>
      </c>
      <c r="D24" s="4">
        <v>1</v>
      </c>
      <c r="E24" s="4"/>
      <c r="F24" s="4">
        <v>2</v>
      </c>
      <c r="G24" s="4">
        <v>1</v>
      </c>
      <c r="H24" s="4">
        <v>3</v>
      </c>
      <c r="I24" s="4"/>
      <c r="J24" s="4">
        <v>4</v>
      </c>
      <c r="K24" s="4">
        <v>13</v>
      </c>
      <c r="L24" s="4"/>
      <c r="M24" s="4">
        <v>1</v>
      </c>
      <c r="N24" s="4"/>
      <c r="O24" s="4">
        <v>1</v>
      </c>
      <c r="P24" s="4">
        <v>17</v>
      </c>
      <c r="Q24" s="4">
        <v>4</v>
      </c>
      <c r="R24" s="4">
        <v>1</v>
      </c>
      <c r="S24" s="4">
        <v>36</v>
      </c>
      <c r="T24" s="4">
        <v>1</v>
      </c>
      <c r="U24" s="4"/>
      <c r="V24">
        <v>87</v>
      </c>
    </row>
    <row r="25" spans="1:22" x14ac:dyDescent="0.3">
      <c r="A25" s="4" t="s">
        <v>223</v>
      </c>
      <c r="B25" s="4">
        <v>11</v>
      </c>
      <c r="C25" s="4">
        <v>6</v>
      </c>
      <c r="D25" s="4">
        <v>11</v>
      </c>
      <c r="E25" s="4"/>
      <c r="F25" s="4">
        <v>1</v>
      </c>
      <c r="G25" s="4"/>
      <c r="H25" s="4">
        <v>2</v>
      </c>
      <c r="I25" s="4"/>
      <c r="J25" s="4">
        <v>15</v>
      </c>
      <c r="K25" s="4">
        <v>1</v>
      </c>
      <c r="L25" s="4"/>
      <c r="M25" s="4">
        <v>7</v>
      </c>
      <c r="N25" s="4"/>
      <c r="O25" s="4"/>
      <c r="P25" s="4">
        <v>3</v>
      </c>
      <c r="Q25" s="4">
        <v>2</v>
      </c>
      <c r="R25" s="4">
        <v>23</v>
      </c>
      <c r="S25" s="4">
        <v>2</v>
      </c>
      <c r="T25" s="4"/>
      <c r="U25" s="4"/>
      <c r="V25">
        <v>84</v>
      </c>
    </row>
    <row r="26" spans="1:22" x14ac:dyDescent="0.3">
      <c r="A26" s="4" t="s">
        <v>113</v>
      </c>
      <c r="B26" s="4">
        <v>5</v>
      </c>
      <c r="C26" s="4"/>
      <c r="D26" s="4">
        <v>4</v>
      </c>
      <c r="E26" s="4">
        <v>4</v>
      </c>
      <c r="F26" s="4">
        <v>4</v>
      </c>
      <c r="G26" s="4">
        <v>1</v>
      </c>
      <c r="H26" s="4"/>
      <c r="I26" s="4">
        <v>2</v>
      </c>
      <c r="J26" s="4">
        <v>2</v>
      </c>
      <c r="K26" s="4">
        <v>2</v>
      </c>
      <c r="L26" s="4">
        <v>2</v>
      </c>
      <c r="M26" s="4">
        <v>7</v>
      </c>
      <c r="N26" s="4">
        <v>11</v>
      </c>
      <c r="O26" s="4"/>
      <c r="P26" s="4">
        <v>8</v>
      </c>
      <c r="Q26" s="4"/>
      <c r="R26" s="4">
        <v>8</v>
      </c>
      <c r="S26" s="4">
        <v>17</v>
      </c>
      <c r="T26" s="4"/>
      <c r="U26" s="4"/>
      <c r="V26">
        <v>77</v>
      </c>
    </row>
    <row r="27" spans="1:22" x14ac:dyDescent="0.3">
      <c r="A27" s="4" t="s">
        <v>142</v>
      </c>
      <c r="B27" s="4">
        <v>7</v>
      </c>
      <c r="C27" s="4">
        <v>4</v>
      </c>
      <c r="D27" s="4">
        <v>10</v>
      </c>
      <c r="E27" s="4">
        <v>9</v>
      </c>
      <c r="F27" s="4">
        <v>3</v>
      </c>
      <c r="G27" s="4"/>
      <c r="H27" s="4">
        <v>7</v>
      </c>
      <c r="I27" s="4">
        <v>3</v>
      </c>
      <c r="J27" s="4">
        <v>10</v>
      </c>
      <c r="K27" s="4">
        <v>11</v>
      </c>
      <c r="L27" s="4"/>
      <c r="M27" s="4">
        <v>5</v>
      </c>
      <c r="N27" s="4"/>
      <c r="O27" s="4">
        <v>1</v>
      </c>
      <c r="P27" s="4">
        <v>1</v>
      </c>
      <c r="Q27" s="4">
        <v>2</v>
      </c>
      <c r="R27" s="4">
        <v>1</v>
      </c>
      <c r="S27" s="4">
        <v>2</v>
      </c>
      <c r="T27" s="4"/>
      <c r="U27" s="4"/>
      <c r="V27">
        <v>76</v>
      </c>
    </row>
    <row r="28" spans="1:22" x14ac:dyDescent="0.3">
      <c r="A28" s="4" t="s">
        <v>224</v>
      </c>
      <c r="B28" s="4">
        <v>1</v>
      </c>
      <c r="C28" s="4">
        <v>1</v>
      </c>
      <c r="D28" s="4">
        <v>28</v>
      </c>
      <c r="E28" s="4"/>
      <c r="F28" s="4"/>
      <c r="G28" s="4"/>
      <c r="H28" s="4"/>
      <c r="I28" s="4">
        <v>1</v>
      </c>
      <c r="J28" s="4">
        <v>4</v>
      </c>
      <c r="K28" s="4">
        <v>1</v>
      </c>
      <c r="L28" s="4">
        <v>19</v>
      </c>
      <c r="M28" s="4">
        <v>1</v>
      </c>
      <c r="N28" s="4">
        <v>5</v>
      </c>
      <c r="O28" s="4">
        <v>2</v>
      </c>
      <c r="P28" s="4">
        <v>1</v>
      </c>
      <c r="Q28" s="4">
        <v>1</v>
      </c>
      <c r="R28" s="4"/>
      <c r="S28" s="4">
        <v>9</v>
      </c>
      <c r="T28" s="4"/>
      <c r="U28" s="4"/>
      <c r="V28">
        <v>74</v>
      </c>
    </row>
    <row r="29" spans="1:22" x14ac:dyDescent="0.3">
      <c r="A29" s="4" t="s">
        <v>206</v>
      </c>
      <c r="B29" s="4">
        <v>7</v>
      </c>
      <c r="C29" s="4">
        <v>9</v>
      </c>
      <c r="D29" s="4">
        <v>21</v>
      </c>
      <c r="E29" s="4">
        <v>5</v>
      </c>
      <c r="F29" s="4"/>
      <c r="G29" s="4"/>
      <c r="H29" s="4">
        <v>4</v>
      </c>
      <c r="I29" s="4"/>
      <c r="J29" s="4"/>
      <c r="K29" s="4">
        <v>9</v>
      </c>
      <c r="L29" s="4"/>
      <c r="M29" s="4">
        <v>3</v>
      </c>
      <c r="N29" s="4"/>
      <c r="O29" s="4"/>
      <c r="P29" s="4"/>
      <c r="Q29" s="4"/>
      <c r="R29" s="4">
        <v>5</v>
      </c>
      <c r="S29" s="4">
        <v>8</v>
      </c>
      <c r="T29" s="4">
        <v>1</v>
      </c>
      <c r="U29" s="4">
        <v>1</v>
      </c>
      <c r="V29">
        <v>73</v>
      </c>
    </row>
    <row r="30" spans="1:22" x14ac:dyDescent="0.3">
      <c r="A30" s="4" t="s">
        <v>141</v>
      </c>
      <c r="B30" s="4">
        <v>12</v>
      </c>
      <c r="C30" s="4"/>
      <c r="D30" s="4">
        <v>2</v>
      </c>
      <c r="E30" s="4">
        <v>3</v>
      </c>
      <c r="F30" s="4">
        <v>2</v>
      </c>
      <c r="G30" s="4"/>
      <c r="H30" s="4">
        <v>1</v>
      </c>
      <c r="I30" s="4"/>
      <c r="J30" s="4">
        <v>3</v>
      </c>
      <c r="K30" s="4">
        <v>5</v>
      </c>
      <c r="L30" s="4">
        <v>1</v>
      </c>
      <c r="M30" s="4">
        <v>16</v>
      </c>
      <c r="N30" s="4">
        <v>2</v>
      </c>
      <c r="O30" s="4">
        <v>11</v>
      </c>
      <c r="P30" s="4"/>
      <c r="Q30" s="4"/>
      <c r="R30" s="4">
        <v>5</v>
      </c>
      <c r="S30" s="4">
        <v>5</v>
      </c>
      <c r="T30" s="4">
        <v>3</v>
      </c>
      <c r="U30" s="4"/>
      <c r="V30">
        <v>71</v>
      </c>
    </row>
    <row r="31" spans="1:22" x14ac:dyDescent="0.3">
      <c r="A31" s="4" t="s">
        <v>135</v>
      </c>
      <c r="B31" s="4">
        <v>5</v>
      </c>
      <c r="C31" s="4">
        <v>1</v>
      </c>
      <c r="D31" s="4">
        <v>8</v>
      </c>
      <c r="E31" s="4">
        <v>6</v>
      </c>
      <c r="F31" s="4">
        <v>2</v>
      </c>
      <c r="G31" s="4"/>
      <c r="H31" s="4">
        <v>1</v>
      </c>
      <c r="I31" s="4">
        <v>1</v>
      </c>
      <c r="J31" s="4">
        <v>2</v>
      </c>
      <c r="K31" s="4">
        <v>1</v>
      </c>
      <c r="L31" s="4">
        <v>1</v>
      </c>
      <c r="M31" s="4">
        <v>4</v>
      </c>
      <c r="N31" s="4"/>
      <c r="O31" s="4">
        <v>1</v>
      </c>
      <c r="P31" s="4">
        <v>1</v>
      </c>
      <c r="Q31" s="4">
        <v>1</v>
      </c>
      <c r="R31" s="4">
        <v>1</v>
      </c>
      <c r="S31" s="4">
        <v>32</v>
      </c>
      <c r="T31" s="4">
        <v>2</v>
      </c>
      <c r="U31" s="4"/>
      <c r="V31">
        <v>70</v>
      </c>
    </row>
    <row r="32" spans="1:22" x14ac:dyDescent="0.3">
      <c r="A32" s="4" t="s">
        <v>55</v>
      </c>
      <c r="B32" s="4">
        <v>1</v>
      </c>
      <c r="C32" s="4">
        <v>1</v>
      </c>
      <c r="D32" s="4">
        <v>10</v>
      </c>
      <c r="E32" s="4">
        <v>25</v>
      </c>
      <c r="F32" s="4">
        <v>1</v>
      </c>
      <c r="G32" s="4"/>
      <c r="H32" s="4">
        <v>26</v>
      </c>
      <c r="I32" s="4">
        <v>1</v>
      </c>
      <c r="J32" s="4"/>
      <c r="K32" s="4">
        <v>1</v>
      </c>
      <c r="L32" s="4"/>
      <c r="M32" s="4">
        <v>1</v>
      </c>
      <c r="N32" s="4"/>
      <c r="O32" s="4"/>
      <c r="P32" s="4"/>
      <c r="Q32" s="4"/>
      <c r="R32" s="4"/>
      <c r="S32" s="4">
        <v>2</v>
      </c>
      <c r="T32" s="4"/>
      <c r="U32" s="4"/>
      <c r="V32">
        <v>69</v>
      </c>
    </row>
    <row r="33" spans="1:22" x14ac:dyDescent="0.3">
      <c r="A33" s="4" t="s">
        <v>158</v>
      </c>
      <c r="B33" s="4"/>
      <c r="C33" s="4"/>
      <c r="D33" s="4"/>
      <c r="E33" s="4"/>
      <c r="F33" s="4"/>
      <c r="G33" s="4"/>
      <c r="H33" s="4">
        <v>1</v>
      </c>
      <c r="I33" s="4"/>
      <c r="J33" s="4"/>
      <c r="K33" s="4"/>
      <c r="L33" s="4">
        <v>1</v>
      </c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>
        <v>3</v>
      </c>
      <c r="U33" s="4">
        <v>59</v>
      </c>
      <c r="V33">
        <v>67</v>
      </c>
    </row>
    <row r="34" spans="1:22" x14ac:dyDescent="0.3">
      <c r="A34" s="4" t="s">
        <v>126</v>
      </c>
      <c r="B34" s="4">
        <v>2</v>
      </c>
      <c r="C34" s="4">
        <v>4</v>
      </c>
      <c r="D34" s="4">
        <v>6</v>
      </c>
      <c r="E34" s="4">
        <v>12</v>
      </c>
      <c r="F34" s="4">
        <v>5</v>
      </c>
      <c r="G34" s="4"/>
      <c r="H34" s="4">
        <v>4</v>
      </c>
      <c r="I34" s="4"/>
      <c r="J34" s="4">
        <v>8</v>
      </c>
      <c r="K34" s="4">
        <v>4</v>
      </c>
      <c r="L34" s="4"/>
      <c r="M34" s="4">
        <v>1</v>
      </c>
      <c r="N34" s="4">
        <v>4</v>
      </c>
      <c r="O34" s="4"/>
      <c r="P34" s="4">
        <v>4</v>
      </c>
      <c r="Q34" s="4"/>
      <c r="R34" s="4">
        <v>3</v>
      </c>
      <c r="S34" s="4">
        <v>9</v>
      </c>
      <c r="T34" s="4"/>
      <c r="U34" s="4"/>
      <c r="V34">
        <v>66</v>
      </c>
    </row>
    <row r="35" spans="1:22" x14ac:dyDescent="0.3">
      <c r="A35" s="4" t="s">
        <v>138</v>
      </c>
      <c r="B35" s="4"/>
      <c r="C35" s="4">
        <v>10</v>
      </c>
      <c r="D35" s="4">
        <v>1</v>
      </c>
      <c r="E35" s="4">
        <v>1</v>
      </c>
      <c r="F35" s="4"/>
      <c r="G35" s="4"/>
      <c r="H35" s="4">
        <v>4</v>
      </c>
      <c r="I35" s="4"/>
      <c r="J35" s="4"/>
      <c r="K35" s="4">
        <v>5</v>
      </c>
      <c r="L35" s="4"/>
      <c r="M35" s="4"/>
      <c r="N35" s="4">
        <v>8</v>
      </c>
      <c r="O35" s="4">
        <v>1</v>
      </c>
      <c r="P35" s="4">
        <v>4</v>
      </c>
      <c r="Q35" s="4">
        <v>3</v>
      </c>
      <c r="R35" s="4">
        <v>4</v>
      </c>
      <c r="S35" s="4">
        <v>24</v>
      </c>
      <c r="T35" s="4"/>
      <c r="U35" s="4"/>
      <c r="V35">
        <v>65</v>
      </c>
    </row>
    <row r="36" spans="1:22" x14ac:dyDescent="0.3">
      <c r="A36" s="4" t="s">
        <v>62</v>
      </c>
      <c r="B36" s="4"/>
      <c r="C36" s="4"/>
      <c r="D36" s="4">
        <v>1</v>
      </c>
      <c r="E36" s="4"/>
      <c r="F36" s="4"/>
      <c r="G36" s="4"/>
      <c r="H36" s="4">
        <v>12</v>
      </c>
      <c r="I36" s="4"/>
      <c r="J36" s="4">
        <v>5</v>
      </c>
      <c r="K36" s="4"/>
      <c r="L36" s="4"/>
      <c r="M36" s="4">
        <v>13</v>
      </c>
      <c r="N36" s="4">
        <v>11</v>
      </c>
      <c r="O36" s="4"/>
      <c r="P36" s="4">
        <v>1</v>
      </c>
      <c r="Q36" s="4">
        <v>15</v>
      </c>
      <c r="R36" s="4">
        <v>2</v>
      </c>
      <c r="S36" s="4">
        <v>2</v>
      </c>
      <c r="T36" s="4">
        <v>1</v>
      </c>
      <c r="U36" s="4">
        <v>1</v>
      </c>
      <c r="V36">
        <v>64</v>
      </c>
    </row>
    <row r="37" spans="1:22" x14ac:dyDescent="0.3">
      <c r="A37" s="4" t="s">
        <v>188</v>
      </c>
      <c r="B37" s="4"/>
      <c r="C37" s="4">
        <v>3</v>
      </c>
      <c r="D37" s="4">
        <v>1</v>
      </c>
      <c r="E37" s="4"/>
      <c r="F37" s="4"/>
      <c r="G37" s="4"/>
      <c r="H37" s="4">
        <v>13</v>
      </c>
      <c r="I37" s="4">
        <v>6</v>
      </c>
      <c r="J37" s="4"/>
      <c r="K37" s="4">
        <v>8</v>
      </c>
      <c r="L37" s="4"/>
      <c r="M37" s="4">
        <v>3</v>
      </c>
      <c r="N37" s="4">
        <v>2</v>
      </c>
      <c r="O37" s="4">
        <v>1</v>
      </c>
      <c r="P37" s="4">
        <v>1</v>
      </c>
      <c r="Q37" s="4">
        <v>12</v>
      </c>
      <c r="R37" s="4">
        <v>8</v>
      </c>
      <c r="S37" s="4">
        <v>4</v>
      </c>
      <c r="T37" s="4"/>
      <c r="U37" s="4"/>
      <c r="V37">
        <v>62</v>
      </c>
    </row>
    <row r="38" spans="1:22" x14ac:dyDescent="0.3">
      <c r="A38" s="4" t="s">
        <v>199</v>
      </c>
      <c r="B38" s="4">
        <v>1</v>
      </c>
      <c r="C38" s="4">
        <v>4</v>
      </c>
      <c r="D38" s="4"/>
      <c r="E38" s="4"/>
      <c r="F38" s="4"/>
      <c r="G38" s="4"/>
      <c r="H38" s="4"/>
      <c r="I38" s="4"/>
      <c r="J38" s="4"/>
      <c r="K38" s="4">
        <v>1</v>
      </c>
      <c r="L38" s="4">
        <v>1</v>
      </c>
      <c r="M38" s="4">
        <v>18</v>
      </c>
      <c r="N38" s="4">
        <v>1</v>
      </c>
      <c r="O38" s="4">
        <v>1</v>
      </c>
      <c r="P38" s="4"/>
      <c r="Q38" s="4">
        <v>9</v>
      </c>
      <c r="R38" s="4">
        <v>21</v>
      </c>
      <c r="S38" s="4">
        <v>4</v>
      </c>
      <c r="T38" s="4"/>
      <c r="U38" s="4"/>
      <c r="V38">
        <v>61</v>
      </c>
    </row>
    <row r="39" spans="1:22" x14ac:dyDescent="0.3">
      <c r="A39" s="4" t="s">
        <v>144</v>
      </c>
      <c r="B39" s="4">
        <v>1</v>
      </c>
      <c r="C39" s="4">
        <v>1</v>
      </c>
      <c r="D39" s="4">
        <v>1</v>
      </c>
      <c r="E39" s="4">
        <v>4</v>
      </c>
      <c r="F39" s="4">
        <v>1</v>
      </c>
      <c r="G39" s="4">
        <v>1</v>
      </c>
      <c r="H39" s="4">
        <v>1</v>
      </c>
      <c r="I39" s="4"/>
      <c r="J39" s="4"/>
      <c r="K39" s="4">
        <v>7</v>
      </c>
      <c r="L39" s="4">
        <v>1</v>
      </c>
      <c r="M39" s="4">
        <v>7</v>
      </c>
      <c r="N39" s="4">
        <v>7</v>
      </c>
      <c r="O39" s="4"/>
      <c r="P39" s="4">
        <v>8</v>
      </c>
      <c r="Q39" s="4">
        <v>2</v>
      </c>
      <c r="R39" s="4">
        <v>3</v>
      </c>
      <c r="S39" s="4">
        <v>14</v>
      </c>
      <c r="T39" s="4"/>
      <c r="U39" s="4"/>
      <c r="V39">
        <v>59</v>
      </c>
    </row>
    <row r="40" spans="1:22" x14ac:dyDescent="0.3">
      <c r="A40" s="4" t="s">
        <v>67</v>
      </c>
      <c r="B40" s="4"/>
      <c r="C40" s="4"/>
      <c r="D40" s="4">
        <v>1</v>
      </c>
      <c r="E40" s="4">
        <v>11</v>
      </c>
      <c r="F40" s="4">
        <v>4</v>
      </c>
      <c r="G40" s="4"/>
      <c r="H40" s="4">
        <v>2</v>
      </c>
      <c r="I40" s="4"/>
      <c r="J40" s="4"/>
      <c r="K40" s="4">
        <v>2</v>
      </c>
      <c r="L40" s="4"/>
      <c r="M40" s="4">
        <v>3</v>
      </c>
      <c r="N40" s="4">
        <v>7</v>
      </c>
      <c r="O40" s="4"/>
      <c r="P40" s="4">
        <v>3</v>
      </c>
      <c r="Q40" s="4">
        <v>2</v>
      </c>
      <c r="R40" s="4">
        <v>1</v>
      </c>
      <c r="S40" s="4">
        <v>17</v>
      </c>
      <c r="T40" s="4"/>
      <c r="U40" s="4">
        <v>1</v>
      </c>
      <c r="V40">
        <v>54</v>
      </c>
    </row>
    <row r="41" spans="1:22" x14ac:dyDescent="0.3">
      <c r="A41" s="4" t="s">
        <v>130</v>
      </c>
      <c r="B41" s="4"/>
      <c r="C41" s="4"/>
      <c r="D41" s="4"/>
      <c r="E41" s="4"/>
      <c r="F41" s="4"/>
      <c r="G41" s="4"/>
      <c r="H41" s="4"/>
      <c r="I41" s="4">
        <v>5</v>
      </c>
      <c r="J41" s="4"/>
      <c r="K41" s="4">
        <v>3</v>
      </c>
      <c r="L41" s="4">
        <v>4</v>
      </c>
      <c r="M41" s="4"/>
      <c r="N41" s="4">
        <v>31</v>
      </c>
      <c r="O41" s="4"/>
      <c r="P41" s="4">
        <v>1</v>
      </c>
      <c r="Q41" s="4"/>
      <c r="R41" s="4">
        <v>6</v>
      </c>
      <c r="S41" s="4">
        <v>3</v>
      </c>
      <c r="T41" s="4"/>
      <c r="U41" s="4"/>
      <c r="V41">
        <v>53</v>
      </c>
    </row>
    <row r="42" spans="1:22" x14ac:dyDescent="0.3">
      <c r="A42" s="9" t="s">
        <v>229</v>
      </c>
      <c r="B42" s="9">
        <v>2</v>
      </c>
      <c r="C42" s="9">
        <v>2</v>
      </c>
      <c r="D42" s="9">
        <v>1</v>
      </c>
      <c r="E42" s="9">
        <v>4</v>
      </c>
      <c r="F42" s="9">
        <v>4</v>
      </c>
      <c r="G42" s="9">
        <v>1</v>
      </c>
      <c r="H42" s="9">
        <v>2</v>
      </c>
      <c r="I42" s="9">
        <v>2</v>
      </c>
      <c r="J42" s="9">
        <v>2</v>
      </c>
      <c r="K42" s="9"/>
      <c r="L42" s="9"/>
      <c r="M42" s="9">
        <v>6</v>
      </c>
      <c r="N42" s="9">
        <v>4</v>
      </c>
      <c r="O42" s="9"/>
      <c r="P42" s="9">
        <v>4</v>
      </c>
      <c r="Q42" s="9">
        <v>1</v>
      </c>
      <c r="R42" s="9">
        <v>2</v>
      </c>
      <c r="S42" s="9">
        <v>14</v>
      </c>
      <c r="T42" s="9">
        <v>2</v>
      </c>
      <c r="U42" s="9"/>
      <c r="V42">
        <v>53</v>
      </c>
    </row>
    <row r="43" spans="1:22" x14ac:dyDescent="0.3">
      <c r="A43" s="4" t="s">
        <v>157</v>
      </c>
      <c r="B43" s="4">
        <v>3</v>
      </c>
      <c r="C43" s="4"/>
      <c r="D43" s="4">
        <v>3</v>
      </c>
      <c r="E43" s="4">
        <v>1</v>
      </c>
      <c r="F43" s="4"/>
      <c r="G43" s="4">
        <v>3</v>
      </c>
      <c r="H43" s="4">
        <v>6</v>
      </c>
      <c r="I43" s="4">
        <v>10</v>
      </c>
      <c r="J43" s="4"/>
      <c r="K43" s="4">
        <v>2</v>
      </c>
      <c r="L43" s="4"/>
      <c r="M43" s="4"/>
      <c r="N43" s="4"/>
      <c r="O43" s="4"/>
      <c r="P43" s="4">
        <v>2</v>
      </c>
      <c r="Q43" s="4">
        <v>1</v>
      </c>
      <c r="R43" s="4">
        <v>1</v>
      </c>
      <c r="S43" s="4">
        <v>10</v>
      </c>
      <c r="T43" s="4">
        <v>8</v>
      </c>
      <c r="U43" s="4">
        <v>1</v>
      </c>
      <c r="V43">
        <v>51</v>
      </c>
    </row>
    <row r="44" spans="1:22" x14ac:dyDescent="0.3">
      <c r="A44" s="4" t="s">
        <v>172</v>
      </c>
      <c r="B44" s="4"/>
      <c r="C44" s="4">
        <v>3</v>
      </c>
      <c r="D44" s="4">
        <v>3</v>
      </c>
      <c r="E44" s="4"/>
      <c r="F44" s="4">
        <v>13</v>
      </c>
      <c r="G44" s="4"/>
      <c r="H44" s="4">
        <v>6</v>
      </c>
      <c r="I44" s="4"/>
      <c r="J44" s="4">
        <v>5</v>
      </c>
      <c r="K44" s="4">
        <v>1</v>
      </c>
      <c r="L44" s="4"/>
      <c r="M44" s="4">
        <v>2</v>
      </c>
      <c r="N44" s="4">
        <v>5</v>
      </c>
      <c r="O44" s="4"/>
      <c r="P44" s="4"/>
      <c r="Q44" s="4"/>
      <c r="R44" s="4">
        <v>4</v>
      </c>
      <c r="S44" s="4">
        <v>4</v>
      </c>
      <c r="T44" s="4"/>
      <c r="U44" s="4">
        <v>2</v>
      </c>
      <c r="V44">
        <v>48</v>
      </c>
    </row>
    <row r="45" spans="1:22" x14ac:dyDescent="0.3">
      <c r="A45" s="4" t="s">
        <v>105</v>
      </c>
      <c r="B45" s="4">
        <v>4</v>
      </c>
      <c r="C45" s="4">
        <v>2</v>
      </c>
      <c r="D45" s="4"/>
      <c r="E45" s="4">
        <v>7</v>
      </c>
      <c r="F45" s="4">
        <v>2</v>
      </c>
      <c r="G45" s="4"/>
      <c r="H45" s="4">
        <v>1</v>
      </c>
      <c r="I45" s="4">
        <v>1</v>
      </c>
      <c r="J45" s="4">
        <v>3</v>
      </c>
      <c r="K45" s="4"/>
      <c r="L45" s="4"/>
      <c r="M45" s="4">
        <v>1</v>
      </c>
      <c r="N45" s="4">
        <v>7</v>
      </c>
      <c r="O45" s="4"/>
      <c r="P45" s="4">
        <v>8</v>
      </c>
      <c r="Q45" s="4">
        <v>4</v>
      </c>
      <c r="R45" s="4">
        <v>2</v>
      </c>
      <c r="S45" s="4">
        <v>5</v>
      </c>
      <c r="T45" s="4"/>
      <c r="U45" s="4"/>
      <c r="V45">
        <v>47</v>
      </c>
    </row>
    <row r="46" spans="1:22" x14ac:dyDescent="0.3">
      <c r="A46" s="4" t="s">
        <v>28</v>
      </c>
      <c r="B46" s="4">
        <v>2</v>
      </c>
      <c r="C46" s="4">
        <v>2</v>
      </c>
      <c r="D46" s="4"/>
      <c r="E46" s="4">
        <v>2</v>
      </c>
      <c r="F46" s="4">
        <v>8</v>
      </c>
      <c r="G46" s="4">
        <v>5</v>
      </c>
      <c r="H46" s="4">
        <v>1</v>
      </c>
      <c r="I46" s="4">
        <v>3</v>
      </c>
      <c r="J46" s="4">
        <v>1</v>
      </c>
      <c r="K46" s="4">
        <v>2</v>
      </c>
      <c r="L46" s="4"/>
      <c r="M46" s="4">
        <v>1</v>
      </c>
      <c r="N46" s="4"/>
      <c r="O46" s="4"/>
      <c r="P46" s="4"/>
      <c r="Q46" s="4">
        <v>2</v>
      </c>
      <c r="R46" s="4">
        <v>5</v>
      </c>
      <c r="S46" s="4">
        <v>10</v>
      </c>
      <c r="T46" s="4">
        <v>1</v>
      </c>
      <c r="U46" s="4">
        <v>2</v>
      </c>
      <c r="V46">
        <v>47</v>
      </c>
    </row>
    <row r="47" spans="1:22" x14ac:dyDescent="0.3">
      <c r="A47" s="4" t="s">
        <v>71</v>
      </c>
      <c r="B47" s="4">
        <v>3</v>
      </c>
      <c r="C47" s="4">
        <v>2</v>
      </c>
      <c r="D47" s="4">
        <v>4</v>
      </c>
      <c r="E47" s="4">
        <v>2</v>
      </c>
      <c r="F47" s="4">
        <v>1</v>
      </c>
      <c r="G47" s="4"/>
      <c r="H47" s="4">
        <v>1</v>
      </c>
      <c r="I47" s="4">
        <v>1</v>
      </c>
      <c r="J47" s="4">
        <v>5</v>
      </c>
      <c r="K47" s="4">
        <v>4</v>
      </c>
      <c r="L47" s="4">
        <v>1</v>
      </c>
      <c r="M47" s="4">
        <v>4</v>
      </c>
      <c r="N47" s="4">
        <v>2</v>
      </c>
      <c r="O47" s="4"/>
      <c r="P47" s="4">
        <v>3</v>
      </c>
      <c r="Q47" s="4">
        <v>3</v>
      </c>
      <c r="R47" s="4">
        <v>3</v>
      </c>
      <c r="S47" s="4">
        <v>5</v>
      </c>
      <c r="T47" s="4">
        <v>1</v>
      </c>
      <c r="U47" s="4"/>
      <c r="V47">
        <v>45</v>
      </c>
    </row>
    <row r="48" spans="1:22" x14ac:dyDescent="0.3">
      <c r="A48" s="4" t="s">
        <v>210</v>
      </c>
      <c r="B48" s="4">
        <v>1</v>
      </c>
      <c r="C48" s="4">
        <v>8</v>
      </c>
      <c r="D48" s="4">
        <v>5</v>
      </c>
      <c r="E48" s="4"/>
      <c r="F48" s="4"/>
      <c r="G48" s="4"/>
      <c r="H48" s="4">
        <v>1</v>
      </c>
      <c r="I48" s="4"/>
      <c r="J48" s="4">
        <v>4</v>
      </c>
      <c r="K48" s="4"/>
      <c r="L48" s="4"/>
      <c r="M48" s="4">
        <v>5</v>
      </c>
      <c r="N48" s="4">
        <v>3</v>
      </c>
      <c r="O48" s="4">
        <v>3</v>
      </c>
      <c r="P48" s="4"/>
      <c r="Q48" s="4">
        <v>1</v>
      </c>
      <c r="R48" s="4">
        <v>2</v>
      </c>
      <c r="S48" s="4">
        <v>5</v>
      </c>
      <c r="T48" s="4">
        <v>6</v>
      </c>
      <c r="U48" s="4"/>
      <c r="V48">
        <v>44</v>
      </c>
    </row>
    <row r="49" spans="1:22" x14ac:dyDescent="0.3">
      <c r="A49" s="4" t="s">
        <v>30</v>
      </c>
      <c r="B49" s="4"/>
      <c r="C49" s="4">
        <v>1</v>
      </c>
      <c r="D49" s="4">
        <v>6</v>
      </c>
      <c r="E49" s="4"/>
      <c r="F49" s="4"/>
      <c r="G49" s="4"/>
      <c r="H49" s="4"/>
      <c r="I49" s="4"/>
      <c r="J49" s="4"/>
      <c r="K49" s="4">
        <v>25</v>
      </c>
      <c r="L49" s="4"/>
      <c r="M49" s="4">
        <v>7</v>
      </c>
      <c r="N49" s="4"/>
      <c r="O49" s="4"/>
      <c r="P49" s="4"/>
      <c r="Q49" s="4"/>
      <c r="R49" s="4"/>
      <c r="S49" s="4">
        <v>4</v>
      </c>
      <c r="T49" s="4"/>
      <c r="U49" s="4"/>
      <c r="V49">
        <v>43</v>
      </c>
    </row>
    <row r="50" spans="1:22" x14ac:dyDescent="0.3">
      <c r="A50" s="4" t="s">
        <v>145</v>
      </c>
      <c r="B50" s="4"/>
      <c r="C50" s="4"/>
      <c r="D50" s="4"/>
      <c r="E50" s="4">
        <v>1</v>
      </c>
      <c r="F50" s="4"/>
      <c r="G50" s="4">
        <v>5</v>
      </c>
      <c r="H50" s="4"/>
      <c r="I50" s="4"/>
      <c r="J50" s="4">
        <v>16</v>
      </c>
      <c r="K50" s="4">
        <v>9</v>
      </c>
      <c r="L50" s="4"/>
      <c r="M50" s="4">
        <v>1</v>
      </c>
      <c r="N50" s="4">
        <v>1</v>
      </c>
      <c r="O50" s="4">
        <v>2</v>
      </c>
      <c r="P50" s="4"/>
      <c r="Q50" s="4"/>
      <c r="R50" s="4"/>
      <c r="S50" s="4">
        <v>4</v>
      </c>
      <c r="T50" s="4"/>
      <c r="U50" s="4">
        <v>1</v>
      </c>
      <c r="V50">
        <v>40</v>
      </c>
    </row>
    <row r="51" spans="1:22" x14ac:dyDescent="0.3">
      <c r="A51" s="4" t="s">
        <v>182</v>
      </c>
      <c r="B51" s="4"/>
      <c r="C51" s="4">
        <v>9</v>
      </c>
      <c r="D51" s="4">
        <v>1</v>
      </c>
      <c r="E51" s="4"/>
      <c r="F51" s="4"/>
      <c r="G51" s="4">
        <v>1</v>
      </c>
      <c r="H51" s="4"/>
      <c r="I51" s="4">
        <v>8</v>
      </c>
      <c r="J51" s="4">
        <v>1</v>
      </c>
      <c r="K51" s="4"/>
      <c r="L51" s="4"/>
      <c r="M51" s="4"/>
      <c r="N51" s="4"/>
      <c r="O51" s="4"/>
      <c r="P51" s="4"/>
      <c r="Q51" s="4">
        <v>1</v>
      </c>
      <c r="R51" s="4"/>
      <c r="S51" s="4">
        <v>16</v>
      </c>
      <c r="T51" s="4">
        <v>3</v>
      </c>
      <c r="U51" s="4"/>
      <c r="V51">
        <v>40</v>
      </c>
    </row>
    <row r="52" spans="1:22" x14ac:dyDescent="0.3">
      <c r="A52" s="4" t="s">
        <v>119</v>
      </c>
      <c r="B52" s="4">
        <v>6</v>
      </c>
      <c r="C52" s="4">
        <v>4</v>
      </c>
      <c r="D52" s="4">
        <v>1</v>
      </c>
      <c r="E52" s="4"/>
      <c r="F52" s="4"/>
      <c r="G52" s="4">
        <v>1</v>
      </c>
      <c r="H52" s="4"/>
      <c r="I52" s="4">
        <v>6</v>
      </c>
      <c r="J52" s="4"/>
      <c r="K52" s="4">
        <v>3</v>
      </c>
      <c r="L52" s="4"/>
      <c r="M52" s="4"/>
      <c r="N52" s="4">
        <v>14</v>
      </c>
      <c r="O52" s="4"/>
      <c r="P52" s="4">
        <v>1</v>
      </c>
      <c r="Q52" s="4">
        <v>1</v>
      </c>
      <c r="R52" s="4"/>
      <c r="S52" s="4">
        <v>2</v>
      </c>
      <c r="T52" s="4"/>
      <c r="U52" s="4"/>
      <c r="V52">
        <v>39</v>
      </c>
    </row>
    <row r="53" spans="1:22" x14ac:dyDescent="0.3">
      <c r="A53" s="4" t="s">
        <v>21</v>
      </c>
      <c r="B53" s="4"/>
      <c r="C53" s="4"/>
      <c r="D53" s="4">
        <v>1</v>
      </c>
      <c r="E53" s="4">
        <v>1</v>
      </c>
      <c r="F53" s="4">
        <v>2</v>
      </c>
      <c r="G53" s="4"/>
      <c r="H53" s="4"/>
      <c r="I53" s="4"/>
      <c r="J53" s="4">
        <v>2</v>
      </c>
      <c r="K53" s="4"/>
      <c r="L53" s="4"/>
      <c r="M53" s="4">
        <v>1</v>
      </c>
      <c r="N53" s="4">
        <v>4</v>
      </c>
      <c r="O53" s="4">
        <v>1</v>
      </c>
      <c r="P53" s="4">
        <v>1</v>
      </c>
      <c r="Q53" s="4"/>
      <c r="R53" s="4">
        <v>1</v>
      </c>
      <c r="S53" s="4">
        <v>24</v>
      </c>
      <c r="T53" s="4"/>
      <c r="U53" s="4"/>
      <c r="V53">
        <v>38</v>
      </c>
    </row>
    <row r="54" spans="1:22" x14ac:dyDescent="0.3">
      <c r="A54" s="4" t="s">
        <v>161</v>
      </c>
      <c r="B54" s="4"/>
      <c r="C54" s="4">
        <v>11</v>
      </c>
      <c r="D54" s="4"/>
      <c r="E54" s="4"/>
      <c r="F54" s="4"/>
      <c r="G54" s="4"/>
      <c r="H54" s="4">
        <v>1</v>
      </c>
      <c r="I54" s="4"/>
      <c r="J54" s="4"/>
      <c r="K54" s="4">
        <v>10</v>
      </c>
      <c r="L54" s="4">
        <v>8</v>
      </c>
      <c r="M54" s="4"/>
      <c r="N54" s="4"/>
      <c r="O54" s="4"/>
      <c r="P54" s="4"/>
      <c r="Q54" s="4"/>
      <c r="R54" s="4">
        <v>8</v>
      </c>
      <c r="S54" s="4"/>
      <c r="T54" s="4"/>
      <c r="U54" s="4"/>
      <c r="V54">
        <v>38</v>
      </c>
    </row>
    <row r="55" spans="1:22" x14ac:dyDescent="0.3">
      <c r="A55" s="4" t="s">
        <v>209</v>
      </c>
      <c r="B55" s="4">
        <v>7</v>
      </c>
      <c r="C55" s="4">
        <v>2</v>
      </c>
      <c r="D55" s="4"/>
      <c r="E55" s="4"/>
      <c r="F55" s="4">
        <v>2</v>
      </c>
      <c r="G55" s="4"/>
      <c r="H55" s="4"/>
      <c r="I55" s="4">
        <v>1</v>
      </c>
      <c r="J55" s="4"/>
      <c r="K55" s="4">
        <v>8</v>
      </c>
      <c r="L55" s="4"/>
      <c r="M55" s="4">
        <v>4</v>
      </c>
      <c r="N55" s="4"/>
      <c r="O55" s="4"/>
      <c r="P55" s="4">
        <v>7</v>
      </c>
      <c r="Q55" s="4">
        <v>2</v>
      </c>
      <c r="R55" s="4">
        <v>1</v>
      </c>
      <c r="S55" s="4">
        <v>3</v>
      </c>
      <c r="T55" s="4"/>
      <c r="U55" s="4">
        <v>1</v>
      </c>
      <c r="V55">
        <v>38</v>
      </c>
    </row>
    <row r="56" spans="1:22" x14ac:dyDescent="0.3">
      <c r="A56" s="4" t="s">
        <v>222</v>
      </c>
      <c r="B56" s="4">
        <v>5</v>
      </c>
      <c r="C56" s="4"/>
      <c r="D56" s="4"/>
      <c r="E56" s="4">
        <v>1</v>
      </c>
      <c r="F56" s="4"/>
      <c r="G56" s="4"/>
      <c r="H56" s="4">
        <v>2</v>
      </c>
      <c r="I56" s="4"/>
      <c r="J56" s="4"/>
      <c r="K56" s="4">
        <v>27</v>
      </c>
      <c r="L56" s="4"/>
      <c r="M56" s="4"/>
      <c r="N56" s="4">
        <v>1</v>
      </c>
      <c r="O56" s="4"/>
      <c r="P56" s="4"/>
      <c r="Q56" s="4"/>
      <c r="R56" s="4"/>
      <c r="S56" s="4">
        <v>2</v>
      </c>
      <c r="T56" s="4"/>
      <c r="U56" s="4"/>
      <c r="V56">
        <v>38</v>
      </c>
    </row>
    <row r="57" spans="1:22" x14ac:dyDescent="0.3">
      <c r="A57" s="4" t="s">
        <v>114</v>
      </c>
      <c r="B57" s="4">
        <v>1</v>
      </c>
      <c r="C57" s="4"/>
      <c r="D57" s="4">
        <v>3</v>
      </c>
      <c r="E57" s="4">
        <v>16</v>
      </c>
      <c r="F57" s="4">
        <v>3</v>
      </c>
      <c r="G57" s="4">
        <v>1</v>
      </c>
      <c r="H57" s="4">
        <v>1</v>
      </c>
      <c r="I57" s="4"/>
      <c r="J57" s="4"/>
      <c r="K57" s="4"/>
      <c r="L57" s="4"/>
      <c r="M57" s="4">
        <v>3</v>
      </c>
      <c r="N57" s="4">
        <v>1</v>
      </c>
      <c r="O57" s="4"/>
      <c r="P57" s="4"/>
      <c r="Q57" s="4"/>
      <c r="R57" s="4">
        <v>7</v>
      </c>
      <c r="S57" s="4">
        <v>1</v>
      </c>
      <c r="T57" s="4"/>
      <c r="U57" s="4"/>
      <c r="V57">
        <v>37</v>
      </c>
    </row>
    <row r="58" spans="1:22" x14ac:dyDescent="0.3">
      <c r="A58" s="4" t="s">
        <v>137</v>
      </c>
      <c r="B58" s="4"/>
      <c r="C58" s="4">
        <v>2</v>
      </c>
      <c r="D58" s="4">
        <v>1</v>
      </c>
      <c r="E58" s="4">
        <v>4</v>
      </c>
      <c r="F58" s="4"/>
      <c r="G58" s="4"/>
      <c r="H58" s="4">
        <v>1</v>
      </c>
      <c r="I58" s="4">
        <v>4</v>
      </c>
      <c r="J58" s="4"/>
      <c r="K58" s="4">
        <v>2</v>
      </c>
      <c r="L58" s="4"/>
      <c r="M58" s="4"/>
      <c r="N58" s="4">
        <v>5</v>
      </c>
      <c r="O58" s="4">
        <v>2</v>
      </c>
      <c r="P58" s="4">
        <v>6</v>
      </c>
      <c r="Q58" s="4"/>
      <c r="R58" s="4">
        <v>1</v>
      </c>
      <c r="S58" s="4">
        <v>4</v>
      </c>
      <c r="T58" s="4">
        <v>4</v>
      </c>
      <c r="U58" s="4">
        <v>1</v>
      </c>
      <c r="V58">
        <v>37</v>
      </c>
    </row>
    <row r="59" spans="1:22" x14ac:dyDescent="0.3">
      <c r="A59" s="4" t="s">
        <v>203</v>
      </c>
      <c r="B59" s="4"/>
      <c r="C59" s="4"/>
      <c r="D59" s="4">
        <v>2</v>
      </c>
      <c r="E59" s="4"/>
      <c r="F59" s="4"/>
      <c r="G59" s="4">
        <v>1</v>
      </c>
      <c r="H59" s="4">
        <v>6</v>
      </c>
      <c r="I59" s="4"/>
      <c r="J59" s="4"/>
      <c r="K59" s="4"/>
      <c r="L59" s="4"/>
      <c r="M59" s="4"/>
      <c r="N59" s="4"/>
      <c r="O59" s="4">
        <v>21</v>
      </c>
      <c r="P59" s="4">
        <v>1</v>
      </c>
      <c r="Q59" s="4">
        <v>1</v>
      </c>
      <c r="R59" s="4"/>
      <c r="S59" s="4">
        <v>1</v>
      </c>
      <c r="T59" s="4">
        <v>4</v>
      </c>
      <c r="U59" s="4"/>
      <c r="V59">
        <v>37</v>
      </c>
    </row>
    <row r="60" spans="1:22" x14ac:dyDescent="0.3">
      <c r="A60" s="4" t="s">
        <v>207</v>
      </c>
      <c r="B60" s="4">
        <v>7</v>
      </c>
      <c r="C60" s="4"/>
      <c r="D60" s="4">
        <v>3</v>
      </c>
      <c r="E60" s="4">
        <v>1</v>
      </c>
      <c r="F60" s="4">
        <v>3</v>
      </c>
      <c r="G60" s="4">
        <v>1</v>
      </c>
      <c r="H60" s="4">
        <v>2</v>
      </c>
      <c r="I60" s="4"/>
      <c r="J60" s="4">
        <v>4</v>
      </c>
      <c r="K60" s="4">
        <v>2</v>
      </c>
      <c r="L60" s="4">
        <v>2</v>
      </c>
      <c r="M60" s="4"/>
      <c r="N60" s="4">
        <v>1</v>
      </c>
      <c r="O60" s="4"/>
      <c r="P60" s="4">
        <v>3</v>
      </c>
      <c r="Q60" s="4">
        <v>3</v>
      </c>
      <c r="R60" s="4">
        <v>5</v>
      </c>
      <c r="S60" s="4"/>
      <c r="T60" s="4"/>
      <c r="U60" s="4"/>
      <c r="V60">
        <v>37</v>
      </c>
    </row>
    <row r="61" spans="1:22" x14ac:dyDescent="0.3">
      <c r="A61" s="4" t="s">
        <v>115</v>
      </c>
      <c r="B61" s="4">
        <v>22</v>
      </c>
      <c r="C61" s="4"/>
      <c r="D61" s="4">
        <v>10</v>
      </c>
      <c r="E61" s="4"/>
      <c r="F61" s="4"/>
      <c r="G61" s="4"/>
      <c r="H61" s="4"/>
      <c r="I61" s="4"/>
      <c r="J61" s="4"/>
      <c r="K61" s="4"/>
      <c r="L61" s="4"/>
      <c r="M61" s="4">
        <v>1</v>
      </c>
      <c r="N61" s="4"/>
      <c r="O61" s="4"/>
      <c r="P61" s="4"/>
      <c r="Q61" s="4"/>
      <c r="R61" s="4">
        <v>3</v>
      </c>
      <c r="S61" s="4"/>
      <c r="T61" s="4"/>
      <c r="U61" s="4"/>
      <c r="V61">
        <v>36</v>
      </c>
    </row>
    <row r="62" spans="1:22" x14ac:dyDescent="0.3">
      <c r="A62" s="4" t="s">
        <v>197</v>
      </c>
      <c r="B62" s="4"/>
      <c r="C62" s="4"/>
      <c r="D62" s="4">
        <v>1</v>
      </c>
      <c r="E62" s="4">
        <v>1</v>
      </c>
      <c r="F62" s="4"/>
      <c r="G62" s="4"/>
      <c r="H62" s="4">
        <v>1</v>
      </c>
      <c r="I62" s="4">
        <v>1</v>
      </c>
      <c r="J62" s="4">
        <v>3</v>
      </c>
      <c r="K62" s="4">
        <v>1</v>
      </c>
      <c r="L62" s="4">
        <v>3</v>
      </c>
      <c r="M62" s="4">
        <v>1</v>
      </c>
      <c r="N62" s="4"/>
      <c r="O62" s="4">
        <v>2</v>
      </c>
      <c r="P62" s="4"/>
      <c r="Q62" s="4">
        <v>12</v>
      </c>
      <c r="R62" s="4">
        <v>4</v>
      </c>
      <c r="S62" s="4">
        <v>2</v>
      </c>
      <c r="T62" s="4"/>
      <c r="U62" s="4"/>
      <c r="V62">
        <v>32</v>
      </c>
    </row>
    <row r="63" spans="1:22" x14ac:dyDescent="0.3">
      <c r="A63" s="4" t="s">
        <v>116</v>
      </c>
      <c r="B63" s="4"/>
      <c r="C63" s="4">
        <v>1</v>
      </c>
      <c r="D63" s="4"/>
      <c r="E63" s="4"/>
      <c r="F63" s="4"/>
      <c r="G63" s="4"/>
      <c r="H63" s="4"/>
      <c r="I63" s="4"/>
      <c r="J63" s="4">
        <v>2</v>
      </c>
      <c r="K63" s="4">
        <v>5</v>
      </c>
      <c r="L63" s="4"/>
      <c r="M63" s="4"/>
      <c r="N63" s="4"/>
      <c r="O63" s="4"/>
      <c r="P63" s="4">
        <v>9</v>
      </c>
      <c r="Q63" s="4"/>
      <c r="R63" s="4">
        <v>1</v>
      </c>
      <c r="S63" s="4">
        <v>13</v>
      </c>
      <c r="T63" s="4"/>
      <c r="U63" s="4"/>
      <c r="V63">
        <v>31</v>
      </c>
    </row>
    <row r="64" spans="1:22" x14ac:dyDescent="0.3">
      <c r="A64" s="4" t="s">
        <v>45</v>
      </c>
      <c r="B64" s="4">
        <v>3</v>
      </c>
      <c r="C64" s="4"/>
      <c r="D64" s="4">
        <v>1</v>
      </c>
      <c r="E64" s="4">
        <v>1</v>
      </c>
      <c r="F64" s="4"/>
      <c r="G64" s="4"/>
      <c r="H64" s="4">
        <v>3</v>
      </c>
      <c r="I64" s="4"/>
      <c r="J64" s="4">
        <v>1</v>
      </c>
      <c r="K64" s="4">
        <v>3</v>
      </c>
      <c r="L64" s="4"/>
      <c r="M64" s="4">
        <v>1</v>
      </c>
      <c r="N64" s="4">
        <v>1</v>
      </c>
      <c r="O64" s="4"/>
      <c r="P64" s="4">
        <v>6</v>
      </c>
      <c r="Q64" s="4"/>
      <c r="R64" s="4"/>
      <c r="S64" s="4">
        <v>10</v>
      </c>
      <c r="T64" s="4">
        <v>1</v>
      </c>
      <c r="U64" s="4"/>
      <c r="V64">
        <v>31</v>
      </c>
    </row>
    <row r="65" spans="1:22" x14ac:dyDescent="0.3">
      <c r="A65" s="4" t="s">
        <v>65</v>
      </c>
      <c r="B65" s="4">
        <v>2</v>
      </c>
      <c r="C65" s="4"/>
      <c r="D65" s="4">
        <v>4</v>
      </c>
      <c r="E65" s="4">
        <v>4</v>
      </c>
      <c r="F65" s="4">
        <v>3</v>
      </c>
      <c r="G65" s="4">
        <v>1</v>
      </c>
      <c r="H65" s="4"/>
      <c r="I65" s="4"/>
      <c r="J65" s="4">
        <v>1</v>
      </c>
      <c r="K65" s="4">
        <v>2</v>
      </c>
      <c r="L65" s="4"/>
      <c r="M65" s="4">
        <v>3</v>
      </c>
      <c r="N65" s="4"/>
      <c r="O65" s="4"/>
      <c r="P65" s="4">
        <v>3</v>
      </c>
      <c r="Q65" s="4">
        <v>1</v>
      </c>
      <c r="R65" s="4">
        <v>1</v>
      </c>
      <c r="S65" s="4">
        <v>3</v>
      </c>
      <c r="T65" s="4">
        <v>3</v>
      </c>
      <c r="U65" s="4"/>
      <c r="V65">
        <v>31</v>
      </c>
    </row>
    <row r="66" spans="1:22" x14ac:dyDescent="0.3">
      <c r="A66" s="4" t="s">
        <v>214</v>
      </c>
      <c r="B66" s="4">
        <v>1</v>
      </c>
      <c r="C66" s="4"/>
      <c r="D66" s="4">
        <v>5</v>
      </c>
      <c r="E66" s="4">
        <v>1</v>
      </c>
      <c r="F66" s="4"/>
      <c r="G66" s="4"/>
      <c r="H66" s="4">
        <v>1</v>
      </c>
      <c r="I66" s="4">
        <v>2</v>
      </c>
      <c r="J66" s="4">
        <v>10</v>
      </c>
      <c r="K66" s="4"/>
      <c r="L66" s="4"/>
      <c r="M66" s="4">
        <v>2</v>
      </c>
      <c r="N66" s="4">
        <v>5</v>
      </c>
      <c r="O66" s="4"/>
      <c r="P66" s="4"/>
      <c r="Q66" s="4"/>
      <c r="R66" s="4">
        <v>1</v>
      </c>
      <c r="S66" s="4">
        <v>3</v>
      </c>
      <c r="T66" s="4"/>
      <c r="U66" s="4"/>
      <c r="V66">
        <v>31</v>
      </c>
    </row>
    <row r="67" spans="1:22" x14ac:dyDescent="0.3">
      <c r="A67" s="4" t="s">
        <v>128</v>
      </c>
      <c r="B67" s="4">
        <v>7</v>
      </c>
      <c r="C67" s="4">
        <v>3</v>
      </c>
      <c r="D67" s="4"/>
      <c r="E67" s="4"/>
      <c r="F67" s="4"/>
      <c r="G67" s="4"/>
      <c r="H67" s="4"/>
      <c r="I67" s="4"/>
      <c r="J67" s="4"/>
      <c r="K67" s="4">
        <v>1</v>
      </c>
      <c r="L67" s="4"/>
      <c r="M67" s="4">
        <v>15</v>
      </c>
      <c r="N67" s="4"/>
      <c r="O67" s="4"/>
      <c r="P67" s="4"/>
      <c r="Q67" s="4">
        <v>1</v>
      </c>
      <c r="R67" s="4">
        <v>1</v>
      </c>
      <c r="S67" s="4"/>
      <c r="T67" s="4"/>
      <c r="U67" s="4"/>
      <c r="V67">
        <v>28</v>
      </c>
    </row>
    <row r="68" spans="1:22" x14ac:dyDescent="0.3">
      <c r="A68" s="4" t="s">
        <v>227</v>
      </c>
      <c r="B68" s="4">
        <v>1</v>
      </c>
      <c r="C68" s="4">
        <v>2</v>
      </c>
      <c r="D68" s="4">
        <v>4</v>
      </c>
      <c r="E68" s="4">
        <v>2</v>
      </c>
      <c r="F68" s="4"/>
      <c r="G68" s="4"/>
      <c r="H68" s="4">
        <v>3</v>
      </c>
      <c r="I68" s="4">
        <v>1</v>
      </c>
      <c r="J68" s="4">
        <v>4</v>
      </c>
      <c r="K68" s="4"/>
      <c r="L68" s="4"/>
      <c r="M68" s="4">
        <v>1</v>
      </c>
      <c r="N68" s="4">
        <v>1</v>
      </c>
      <c r="O68" s="4">
        <v>1</v>
      </c>
      <c r="P68" s="4"/>
      <c r="Q68" s="4"/>
      <c r="R68" s="4">
        <v>3</v>
      </c>
      <c r="S68" s="4">
        <v>4</v>
      </c>
      <c r="T68" s="4">
        <v>1</v>
      </c>
      <c r="U68" s="4"/>
      <c r="V68">
        <v>28</v>
      </c>
    </row>
    <row r="69" spans="1:22" x14ac:dyDescent="0.3">
      <c r="A69" s="4" t="s">
        <v>75</v>
      </c>
      <c r="B69" s="4"/>
      <c r="C69" s="4"/>
      <c r="D69" s="4">
        <v>1</v>
      </c>
      <c r="E69" s="4">
        <v>14</v>
      </c>
      <c r="F69" s="4"/>
      <c r="G69" s="4"/>
      <c r="H69" s="4"/>
      <c r="I69" s="4">
        <v>1</v>
      </c>
      <c r="J69" s="4"/>
      <c r="K69" s="4">
        <v>2</v>
      </c>
      <c r="L69" s="4"/>
      <c r="M69" s="4">
        <v>2</v>
      </c>
      <c r="N69" s="4"/>
      <c r="O69" s="4"/>
      <c r="P69" s="4">
        <v>1</v>
      </c>
      <c r="Q69" s="4"/>
      <c r="R69" s="4"/>
      <c r="S69" s="4">
        <v>7</v>
      </c>
      <c r="T69" s="4"/>
      <c r="U69" s="4"/>
      <c r="V69">
        <v>28</v>
      </c>
    </row>
    <row r="70" spans="1:22" x14ac:dyDescent="0.3">
      <c r="A70" s="4" t="s">
        <v>120</v>
      </c>
      <c r="B70" s="4">
        <v>3</v>
      </c>
      <c r="C70" s="4"/>
      <c r="D70" s="4">
        <v>3</v>
      </c>
      <c r="E70" s="4"/>
      <c r="F70" s="4">
        <v>3</v>
      </c>
      <c r="G70" s="4"/>
      <c r="H70" s="4">
        <v>1</v>
      </c>
      <c r="I70" s="4"/>
      <c r="J70" s="4"/>
      <c r="K70" s="4">
        <v>2</v>
      </c>
      <c r="L70" s="4"/>
      <c r="M70" s="4">
        <v>3</v>
      </c>
      <c r="N70" s="4">
        <v>1</v>
      </c>
      <c r="O70" s="4"/>
      <c r="P70" s="4">
        <v>5</v>
      </c>
      <c r="Q70" s="4"/>
      <c r="R70" s="4">
        <v>1</v>
      </c>
      <c r="S70" s="4">
        <v>4</v>
      </c>
      <c r="T70" s="4"/>
      <c r="U70" s="4">
        <v>1</v>
      </c>
      <c r="V70">
        <v>27</v>
      </c>
    </row>
    <row r="71" spans="1:22" x14ac:dyDescent="0.3">
      <c r="A71" s="4" t="s">
        <v>168</v>
      </c>
      <c r="B71" s="4"/>
      <c r="C71" s="4"/>
      <c r="D71" s="4"/>
      <c r="E71" s="4"/>
      <c r="F71" s="4"/>
      <c r="G71" s="4">
        <v>10</v>
      </c>
      <c r="H71" s="4">
        <v>5</v>
      </c>
      <c r="I71" s="4">
        <v>1</v>
      </c>
      <c r="J71" s="4">
        <v>1</v>
      </c>
      <c r="K71" s="4">
        <v>1</v>
      </c>
      <c r="L71" s="4"/>
      <c r="M71" s="4">
        <v>2</v>
      </c>
      <c r="N71" s="4">
        <v>2</v>
      </c>
      <c r="O71" s="4">
        <v>1</v>
      </c>
      <c r="P71" s="4">
        <v>1</v>
      </c>
      <c r="Q71" s="4">
        <v>1</v>
      </c>
      <c r="R71" s="4">
        <v>1</v>
      </c>
      <c r="S71" s="4"/>
      <c r="T71" s="4">
        <v>1</v>
      </c>
      <c r="U71" s="4"/>
      <c r="V71">
        <v>27</v>
      </c>
    </row>
    <row r="72" spans="1:22" x14ac:dyDescent="0.3">
      <c r="A72" s="4" t="s">
        <v>177</v>
      </c>
      <c r="B72" s="4"/>
      <c r="C72" s="4">
        <v>5</v>
      </c>
      <c r="D72" s="4"/>
      <c r="E72" s="4"/>
      <c r="F72" s="4"/>
      <c r="G72" s="4"/>
      <c r="H72" s="4"/>
      <c r="I72" s="4"/>
      <c r="J72" s="4">
        <v>18</v>
      </c>
      <c r="K72" s="4"/>
      <c r="L72" s="4"/>
      <c r="M72" s="4"/>
      <c r="N72" s="4"/>
      <c r="O72" s="4"/>
      <c r="P72" s="4">
        <v>2</v>
      </c>
      <c r="Q72" s="4"/>
      <c r="R72" s="4">
        <v>1</v>
      </c>
      <c r="S72" s="4">
        <v>1</v>
      </c>
      <c r="T72" s="4"/>
      <c r="U72" s="4"/>
      <c r="V72">
        <v>27</v>
      </c>
    </row>
    <row r="73" spans="1:22" x14ac:dyDescent="0.3">
      <c r="A73" s="4" t="s">
        <v>228</v>
      </c>
      <c r="B73" s="4">
        <v>2</v>
      </c>
      <c r="C73" s="4"/>
      <c r="D73" s="4">
        <v>17</v>
      </c>
      <c r="E73" s="4"/>
      <c r="F73" s="4"/>
      <c r="G73" s="4"/>
      <c r="H73" s="4"/>
      <c r="I73" s="4"/>
      <c r="J73" s="4"/>
      <c r="K73" s="4">
        <v>4</v>
      </c>
      <c r="L73" s="4"/>
      <c r="M73" s="4"/>
      <c r="N73" s="4"/>
      <c r="O73" s="4"/>
      <c r="P73" s="4"/>
      <c r="Q73" s="4"/>
      <c r="R73" s="4">
        <v>2</v>
      </c>
      <c r="S73" s="4"/>
      <c r="T73" s="4">
        <v>1</v>
      </c>
      <c r="U73" s="4">
        <v>1</v>
      </c>
      <c r="V73">
        <v>27</v>
      </c>
    </row>
    <row r="74" spans="1:22" x14ac:dyDescent="0.3">
      <c r="A74" s="4" t="s">
        <v>64</v>
      </c>
      <c r="B74" s="4"/>
      <c r="C74" s="4">
        <v>15</v>
      </c>
      <c r="D74" s="4"/>
      <c r="E74" s="4">
        <v>1</v>
      </c>
      <c r="F74" s="4"/>
      <c r="G74" s="4"/>
      <c r="H74" s="4"/>
      <c r="I74" s="4"/>
      <c r="J74" s="4">
        <v>3</v>
      </c>
      <c r="K74" s="4">
        <v>1</v>
      </c>
      <c r="L74" s="4">
        <v>1</v>
      </c>
      <c r="M74" s="4"/>
      <c r="N74" s="4">
        <v>1</v>
      </c>
      <c r="O74" s="4"/>
      <c r="P74" s="4"/>
      <c r="Q74" s="4"/>
      <c r="R74" s="4"/>
      <c r="S74" s="4">
        <v>4</v>
      </c>
      <c r="T74" s="4"/>
      <c r="U74" s="4"/>
      <c r="V74">
        <v>26</v>
      </c>
    </row>
    <row r="75" spans="1:22" x14ac:dyDescent="0.3">
      <c r="A75" s="4" t="s">
        <v>23</v>
      </c>
      <c r="B75" s="4"/>
      <c r="C75" s="4"/>
      <c r="D75" s="4">
        <v>4</v>
      </c>
      <c r="E75" s="4">
        <v>1</v>
      </c>
      <c r="F75" s="4"/>
      <c r="G75" s="4"/>
      <c r="H75" s="4"/>
      <c r="I75" s="4"/>
      <c r="J75" s="4"/>
      <c r="K75" s="4">
        <v>6</v>
      </c>
      <c r="L75" s="4"/>
      <c r="M75" s="4"/>
      <c r="N75" s="4">
        <v>1</v>
      </c>
      <c r="O75" s="4">
        <v>13</v>
      </c>
      <c r="P75" s="4"/>
      <c r="Q75" s="4"/>
      <c r="R75" s="4"/>
      <c r="S75" s="4"/>
      <c r="T75" s="4"/>
      <c r="U75" s="4"/>
      <c r="V75">
        <v>25</v>
      </c>
    </row>
    <row r="76" spans="1:22" x14ac:dyDescent="0.3">
      <c r="A76" s="4" t="s">
        <v>127</v>
      </c>
      <c r="B76" s="4"/>
      <c r="C76" s="4">
        <v>10</v>
      </c>
      <c r="D76" s="4">
        <v>1</v>
      </c>
      <c r="E76" s="4"/>
      <c r="F76" s="4">
        <v>1</v>
      </c>
      <c r="G76" s="4"/>
      <c r="H76" s="4">
        <v>3</v>
      </c>
      <c r="I76" s="4"/>
      <c r="J76" s="4">
        <v>2</v>
      </c>
      <c r="K76" s="4">
        <v>4</v>
      </c>
      <c r="L76" s="4"/>
      <c r="M76" s="4">
        <v>1</v>
      </c>
      <c r="N76" s="4"/>
      <c r="O76" s="4"/>
      <c r="P76" s="4"/>
      <c r="Q76" s="4">
        <v>1</v>
      </c>
      <c r="R76" s="4">
        <v>2</v>
      </c>
      <c r="S76" s="4"/>
      <c r="T76" s="4"/>
      <c r="U76" s="4"/>
      <c r="V76">
        <v>25</v>
      </c>
    </row>
    <row r="77" spans="1:22" x14ac:dyDescent="0.3">
      <c r="A77" s="4" t="s">
        <v>155</v>
      </c>
      <c r="B77" s="4"/>
      <c r="C77" s="4"/>
      <c r="D77" s="4">
        <v>3</v>
      </c>
      <c r="E77" s="4"/>
      <c r="F77" s="4"/>
      <c r="G77" s="4">
        <v>1</v>
      </c>
      <c r="H77" s="4">
        <v>2</v>
      </c>
      <c r="I77" s="4"/>
      <c r="J77" s="4"/>
      <c r="K77" s="4">
        <v>2</v>
      </c>
      <c r="L77" s="4">
        <v>10</v>
      </c>
      <c r="M77" s="4">
        <v>2</v>
      </c>
      <c r="N77" s="4">
        <v>1</v>
      </c>
      <c r="O77" s="4"/>
      <c r="P77" s="4">
        <v>1</v>
      </c>
      <c r="Q77" s="4"/>
      <c r="R77" s="4"/>
      <c r="S77" s="4">
        <v>3</v>
      </c>
      <c r="T77" s="4"/>
      <c r="U77" s="4"/>
      <c r="V77">
        <v>25</v>
      </c>
    </row>
    <row r="78" spans="1:22" x14ac:dyDescent="0.3">
      <c r="A78" s="4" t="s">
        <v>213</v>
      </c>
      <c r="B78" s="4">
        <v>2</v>
      </c>
      <c r="C78" s="4"/>
      <c r="D78" s="4">
        <v>1</v>
      </c>
      <c r="E78" s="4"/>
      <c r="F78" s="4">
        <v>1</v>
      </c>
      <c r="G78" s="4"/>
      <c r="H78" s="4"/>
      <c r="I78" s="4"/>
      <c r="J78" s="4"/>
      <c r="K78" s="4"/>
      <c r="L78" s="4"/>
      <c r="M78" s="4">
        <v>1</v>
      </c>
      <c r="N78" s="4">
        <v>1</v>
      </c>
      <c r="O78" s="4"/>
      <c r="P78" s="4">
        <v>1</v>
      </c>
      <c r="Q78" s="4">
        <v>1</v>
      </c>
      <c r="R78" s="4">
        <v>1</v>
      </c>
      <c r="S78" s="4">
        <v>16</v>
      </c>
      <c r="T78" s="4"/>
      <c r="U78" s="4"/>
      <c r="V78">
        <v>25</v>
      </c>
    </row>
    <row r="79" spans="1:22" x14ac:dyDescent="0.3">
      <c r="A79" s="4" t="s">
        <v>117</v>
      </c>
      <c r="B79" s="4"/>
      <c r="C79" s="4">
        <v>9</v>
      </c>
      <c r="D79" s="4"/>
      <c r="E79" s="4"/>
      <c r="F79" s="4"/>
      <c r="G79" s="4"/>
      <c r="H79" s="4"/>
      <c r="I79" s="4"/>
      <c r="J79" s="4"/>
      <c r="K79" s="4">
        <v>2</v>
      </c>
      <c r="L79" s="4"/>
      <c r="M79" s="4"/>
      <c r="N79" s="4"/>
      <c r="O79" s="4"/>
      <c r="P79" s="4"/>
      <c r="Q79" s="4"/>
      <c r="R79" s="4">
        <v>1</v>
      </c>
      <c r="S79" s="4"/>
      <c r="T79" s="4">
        <v>11</v>
      </c>
      <c r="U79" s="4"/>
      <c r="V79">
        <v>23</v>
      </c>
    </row>
    <row r="80" spans="1:22" x14ac:dyDescent="0.3">
      <c r="A80" s="4" t="s">
        <v>170</v>
      </c>
      <c r="B80" s="4">
        <v>2</v>
      </c>
      <c r="C80" s="4"/>
      <c r="D80" s="4">
        <v>4</v>
      </c>
      <c r="E80" s="4"/>
      <c r="F80" s="4"/>
      <c r="G80" s="4">
        <v>1</v>
      </c>
      <c r="H80" s="4"/>
      <c r="I80" s="4">
        <v>1</v>
      </c>
      <c r="J80" s="4">
        <v>1</v>
      </c>
      <c r="K80" s="4"/>
      <c r="L80" s="4"/>
      <c r="M80" s="4"/>
      <c r="N80" s="4">
        <v>1</v>
      </c>
      <c r="O80" s="4"/>
      <c r="P80" s="4">
        <v>7</v>
      </c>
      <c r="Q80" s="4"/>
      <c r="R80" s="4">
        <v>1</v>
      </c>
      <c r="S80" s="4">
        <v>5</v>
      </c>
      <c r="T80" s="4"/>
      <c r="U80" s="4"/>
      <c r="V80">
        <v>23</v>
      </c>
    </row>
    <row r="81" spans="1:22" x14ac:dyDescent="0.3">
      <c r="A81" s="4" t="s">
        <v>204</v>
      </c>
      <c r="B81" s="4"/>
      <c r="C81" s="4">
        <v>1</v>
      </c>
      <c r="D81" s="4">
        <v>3</v>
      </c>
      <c r="E81" s="4">
        <v>1</v>
      </c>
      <c r="F81" s="4"/>
      <c r="G81" s="4"/>
      <c r="H81" s="4">
        <v>1</v>
      </c>
      <c r="I81" s="4"/>
      <c r="J81" s="4"/>
      <c r="K81" s="4">
        <v>2</v>
      </c>
      <c r="L81" s="4"/>
      <c r="M81" s="4">
        <v>5</v>
      </c>
      <c r="N81" s="4">
        <v>1</v>
      </c>
      <c r="O81" s="4"/>
      <c r="P81" s="4">
        <v>1</v>
      </c>
      <c r="Q81" s="4">
        <v>1</v>
      </c>
      <c r="R81" s="4">
        <v>3</v>
      </c>
      <c r="S81" s="4">
        <v>4</v>
      </c>
      <c r="T81" s="4"/>
      <c r="U81" s="4"/>
      <c r="V81">
        <v>23</v>
      </c>
    </row>
    <row r="82" spans="1:22" x14ac:dyDescent="0.3">
      <c r="A82" s="4" t="s">
        <v>124</v>
      </c>
      <c r="B82" s="4">
        <v>4</v>
      </c>
      <c r="C82" s="4">
        <v>1</v>
      </c>
      <c r="D82" s="4"/>
      <c r="E82" s="4">
        <v>2</v>
      </c>
      <c r="F82" s="4">
        <v>1</v>
      </c>
      <c r="G82" s="4"/>
      <c r="H82" s="4"/>
      <c r="I82" s="4"/>
      <c r="J82" s="4">
        <v>1</v>
      </c>
      <c r="K82" s="4"/>
      <c r="L82" s="4"/>
      <c r="M82" s="4">
        <v>6</v>
      </c>
      <c r="N82" s="4">
        <v>1</v>
      </c>
      <c r="O82" s="4"/>
      <c r="P82" s="4">
        <v>1</v>
      </c>
      <c r="Q82" s="4"/>
      <c r="R82" s="4"/>
      <c r="S82" s="4">
        <v>4</v>
      </c>
      <c r="T82" s="4"/>
      <c r="U82" s="4"/>
      <c r="V82">
        <v>21</v>
      </c>
    </row>
    <row r="83" spans="1:22" x14ac:dyDescent="0.3">
      <c r="A83" s="4" t="s">
        <v>146</v>
      </c>
      <c r="B83" s="4"/>
      <c r="C83" s="4"/>
      <c r="D83" s="4"/>
      <c r="E83" s="4">
        <v>1</v>
      </c>
      <c r="F83" s="4"/>
      <c r="G83" s="4"/>
      <c r="H83" s="4"/>
      <c r="I83" s="4"/>
      <c r="J83" s="4">
        <v>3</v>
      </c>
      <c r="K83" s="4"/>
      <c r="L83" s="4">
        <v>1</v>
      </c>
      <c r="M83" s="4">
        <v>2</v>
      </c>
      <c r="N83" s="4"/>
      <c r="O83" s="4"/>
      <c r="P83" s="4">
        <v>1</v>
      </c>
      <c r="Q83" s="4"/>
      <c r="R83" s="4">
        <v>1</v>
      </c>
      <c r="S83" s="4">
        <v>12</v>
      </c>
      <c r="T83" s="4"/>
      <c r="U83" s="4"/>
      <c r="V83">
        <v>21</v>
      </c>
    </row>
    <row r="84" spans="1:22" x14ac:dyDescent="0.3">
      <c r="A84" s="4" t="s">
        <v>38</v>
      </c>
      <c r="B84" s="4"/>
      <c r="C84" s="4">
        <v>6</v>
      </c>
      <c r="D84" s="4">
        <v>1</v>
      </c>
      <c r="E84" s="4"/>
      <c r="F84" s="4"/>
      <c r="G84" s="4"/>
      <c r="H84" s="4">
        <v>4</v>
      </c>
      <c r="I84" s="4"/>
      <c r="J84" s="4"/>
      <c r="K84" s="4">
        <v>5</v>
      </c>
      <c r="L84" s="4"/>
      <c r="M84" s="4"/>
      <c r="N84" s="4"/>
      <c r="O84" s="4"/>
      <c r="P84" s="4"/>
      <c r="Q84" s="4"/>
      <c r="R84" s="4"/>
      <c r="S84" s="4">
        <v>2</v>
      </c>
      <c r="T84" s="4">
        <v>3</v>
      </c>
      <c r="U84" s="4"/>
      <c r="V84">
        <v>21</v>
      </c>
    </row>
    <row r="85" spans="1:22" x14ac:dyDescent="0.3">
      <c r="A85" s="4" t="s">
        <v>165</v>
      </c>
      <c r="B85" s="4"/>
      <c r="C85" s="4"/>
      <c r="D85" s="4"/>
      <c r="E85" s="4"/>
      <c r="F85" s="4">
        <v>2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>
        <v>19</v>
      </c>
      <c r="T85" s="4"/>
      <c r="U85" s="4"/>
      <c r="V85">
        <v>21</v>
      </c>
    </row>
    <row r="86" spans="1:22" x14ac:dyDescent="0.3">
      <c r="A86" s="4" t="s">
        <v>122</v>
      </c>
      <c r="B86" s="4"/>
      <c r="C86" s="4">
        <v>5</v>
      </c>
      <c r="D86" s="4">
        <v>3</v>
      </c>
      <c r="E86" s="4"/>
      <c r="F86" s="4"/>
      <c r="G86" s="4">
        <v>2</v>
      </c>
      <c r="H86" s="4"/>
      <c r="I86" s="4"/>
      <c r="J86" s="4">
        <v>5</v>
      </c>
      <c r="K86" s="4">
        <v>3</v>
      </c>
      <c r="L86" s="4"/>
      <c r="M86" s="4"/>
      <c r="N86" s="4"/>
      <c r="O86" s="4"/>
      <c r="P86" s="4"/>
      <c r="Q86" s="4"/>
      <c r="R86" s="4"/>
      <c r="S86" s="4"/>
      <c r="T86" s="4">
        <v>2</v>
      </c>
      <c r="U86" s="4"/>
      <c r="V86">
        <v>20</v>
      </c>
    </row>
    <row r="87" spans="1:22" x14ac:dyDescent="0.3">
      <c r="A87" s="4" t="s">
        <v>181</v>
      </c>
      <c r="B87" s="4">
        <v>3</v>
      </c>
      <c r="C87" s="4"/>
      <c r="D87" s="4"/>
      <c r="E87" s="4"/>
      <c r="F87" s="4"/>
      <c r="G87" s="4"/>
      <c r="H87" s="4"/>
      <c r="I87" s="4"/>
      <c r="J87" s="4">
        <v>1</v>
      </c>
      <c r="K87" s="4">
        <v>4</v>
      </c>
      <c r="L87" s="4"/>
      <c r="M87" s="4"/>
      <c r="N87" s="4"/>
      <c r="O87" s="4"/>
      <c r="P87" s="4">
        <v>1</v>
      </c>
      <c r="Q87" s="4">
        <v>2</v>
      </c>
      <c r="R87" s="4">
        <v>9</v>
      </c>
      <c r="S87" s="4"/>
      <c r="T87" s="4"/>
      <c r="U87" s="4"/>
      <c r="V87">
        <v>20</v>
      </c>
    </row>
    <row r="88" spans="1:22" x14ac:dyDescent="0.3">
      <c r="A88" s="4" t="s">
        <v>185</v>
      </c>
      <c r="B88" s="4"/>
      <c r="C88" s="4">
        <v>1</v>
      </c>
      <c r="D88" s="4">
        <v>1</v>
      </c>
      <c r="E88" s="4">
        <v>1</v>
      </c>
      <c r="F88" s="4">
        <v>1</v>
      </c>
      <c r="G88" s="4">
        <v>2</v>
      </c>
      <c r="H88" s="4"/>
      <c r="I88" s="4"/>
      <c r="J88" s="4"/>
      <c r="K88" s="4"/>
      <c r="L88" s="4">
        <v>1</v>
      </c>
      <c r="M88" s="4">
        <v>4</v>
      </c>
      <c r="N88" s="4">
        <v>3</v>
      </c>
      <c r="O88" s="4"/>
      <c r="P88" s="4">
        <v>1</v>
      </c>
      <c r="Q88" s="4">
        <v>2</v>
      </c>
      <c r="R88" s="4"/>
      <c r="S88" s="4">
        <v>2</v>
      </c>
      <c r="T88" s="4"/>
      <c r="U88" s="4"/>
      <c r="V88">
        <v>19</v>
      </c>
    </row>
    <row r="89" spans="1:22" x14ac:dyDescent="0.3">
      <c r="A89" s="4" t="s">
        <v>215</v>
      </c>
      <c r="B89" s="4">
        <v>6</v>
      </c>
      <c r="C89" s="4">
        <v>1</v>
      </c>
      <c r="D89" s="4">
        <v>5</v>
      </c>
      <c r="E89" s="4"/>
      <c r="F89" s="4"/>
      <c r="G89" s="4"/>
      <c r="H89" s="4">
        <v>1</v>
      </c>
      <c r="I89" s="4"/>
      <c r="J89" s="4"/>
      <c r="K89" s="4"/>
      <c r="L89" s="4"/>
      <c r="M89" s="4">
        <v>1</v>
      </c>
      <c r="N89" s="4">
        <v>4</v>
      </c>
      <c r="O89" s="4"/>
      <c r="P89" s="4"/>
      <c r="Q89" s="4"/>
      <c r="R89" s="4">
        <v>1</v>
      </c>
      <c r="S89" s="4"/>
      <c r="T89" s="4"/>
      <c r="U89" s="4"/>
      <c r="V89">
        <v>19</v>
      </c>
    </row>
    <row r="90" spans="1:22" x14ac:dyDescent="0.3">
      <c r="A90" s="4" t="s">
        <v>143</v>
      </c>
      <c r="B90" s="4"/>
      <c r="C90" s="4">
        <v>1</v>
      </c>
      <c r="D90" s="4"/>
      <c r="E90" s="4">
        <v>6</v>
      </c>
      <c r="F90" s="4">
        <v>1</v>
      </c>
      <c r="G90" s="4"/>
      <c r="H90" s="4"/>
      <c r="I90" s="4"/>
      <c r="J90" s="4"/>
      <c r="K90" s="4"/>
      <c r="L90" s="4"/>
      <c r="M90" s="4">
        <v>1</v>
      </c>
      <c r="N90" s="4">
        <v>1</v>
      </c>
      <c r="O90" s="4"/>
      <c r="P90" s="4"/>
      <c r="Q90" s="4"/>
      <c r="R90" s="4"/>
      <c r="S90" s="4">
        <v>8</v>
      </c>
      <c r="T90" s="4"/>
      <c r="U90" s="4"/>
      <c r="V90">
        <v>18</v>
      </c>
    </row>
    <row r="91" spans="1:22" x14ac:dyDescent="0.3">
      <c r="A91" s="4" t="s">
        <v>163</v>
      </c>
      <c r="B91" s="4"/>
      <c r="C91" s="4"/>
      <c r="D91" s="4">
        <v>1</v>
      </c>
      <c r="E91" s="4">
        <v>2</v>
      </c>
      <c r="F91" s="4"/>
      <c r="G91" s="4"/>
      <c r="H91" s="4">
        <v>2</v>
      </c>
      <c r="I91" s="4"/>
      <c r="J91" s="4"/>
      <c r="K91" s="4">
        <v>1</v>
      </c>
      <c r="L91" s="4">
        <v>1</v>
      </c>
      <c r="M91" s="4"/>
      <c r="N91" s="4"/>
      <c r="O91" s="4">
        <v>1</v>
      </c>
      <c r="P91" s="4">
        <v>8</v>
      </c>
      <c r="Q91" s="4"/>
      <c r="R91" s="4">
        <v>1</v>
      </c>
      <c r="S91" s="4">
        <v>1</v>
      </c>
      <c r="T91" s="4"/>
      <c r="U91" s="4"/>
      <c r="V91">
        <v>18</v>
      </c>
    </row>
    <row r="92" spans="1:22" x14ac:dyDescent="0.3">
      <c r="A92" s="4" t="s">
        <v>176</v>
      </c>
      <c r="B92" s="4">
        <v>2</v>
      </c>
      <c r="C92" s="4"/>
      <c r="D92" s="4">
        <v>2</v>
      </c>
      <c r="E92" s="4">
        <v>1</v>
      </c>
      <c r="F92" s="4">
        <v>2</v>
      </c>
      <c r="G92" s="4"/>
      <c r="H92" s="4">
        <v>1</v>
      </c>
      <c r="I92" s="4"/>
      <c r="J92" s="4">
        <v>1</v>
      </c>
      <c r="K92" s="4"/>
      <c r="L92" s="4"/>
      <c r="M92" s="4">
        <v>2</v>
      </c>
      <c r="N92" s="4">
        <v>1</v>
      </c>
      <c r="O92" s="4"/>
      <c r="P92" s="4">
        <v>1</v>
      </c>
      <c r="Q92" s="4"/>
      <c r="R92" s="4">
        <v>1</v>
      </c>
      <c r="S92" s="4">
        <v>4</v>
      </c>
      <c r="T92" s="4"/>
      <c r="U92" s="4"/>
      <c r="V92">
        <v>18</v>
      </c>
    </row>
    <row r="93" spans="1:22" x14ac:dyDescent="0.3">
      <c r="A93" s="4" t="s">
        <v>202</v>
      </c>
      <c r="B93" s="4">
        <v>1</v>
      </c>
      <c r="C93" s="4"/>
      <c r="D93" s="4">
        <v>2</v>
      </c>
      <c r="E93" s="4">
        <v>1</v>
      </c>
      <c r="F93" s="4">
        <v>1</v>
      </c>
      <c r="G93" s="4">
        <v>4</v>
      </c>
      <c r="H93" s="4"/>
      <c r="I93" s="4"/>
      <c r="J93" s="4">
        <v>1</v>
      </c>
      <c r="K93" s="4"/>
      <c r="L93" s="4"/>
      <c r="M93" s="4">
        <v>1</v>
      </c>
      <c r="N93" s="4">
        <v>1</v>
      </c>
      <c r="O93" s="4"/>
      <c r="P93" s="4">
        <v>2</v>
      </c>
      <c r="Q93" s="4">
        <v>1</v>
      </c>
      <c r="R93" s="4"/>
      <c r="S93" s="4">
        <v>3</v>
      </c>
      <c r="T93" s="4"/>
      <c r="U93" s="4"/>
      <c r="V93">
        <v>18</v>
      </c>
    </row>
    <row r="94" spans="1:22" x14ac:dyDescent="0.3">
      <c r="A94" s="4" t="s">
        <v>156</v>
      </c>
      <c r="B94" s="4">
        <v>3</v>
      </c>
      <c r="C94" s="4"/>
      <c r="D94" s="4"/>
      <c r="E94" s="4">
        <v>1</v>
      </c>
      <c r="F94" s="4"/>
      <c r="G94" s="4"/>
      <c r="H94" s="4">
        <v>3</v>
      </c>
      <c r="I94" s="4"/>
      <c r="J94" s="4">
        <v>1</v>
      </c>
      <c r="K94" s="4">
        <v>3</v>
      </c>
      <c r="L94" s="4"/>
      <c r="M94" s="4">
        <v>2</v>
      </c>
      <c r="N94" s="4">
        <v>2</v>
      </c>
      <c r="O94" s="4"/>
      <c r="P94" s="4"/>
      <c r="Q94" s="4"/>
      <c r="R94" s="4"/>
      <c r="S94" s="4">
        <v>2</v>
      </c>
      <c r="T94" s="4"/>
      <c r="U94" s="4"/>
      <c r="V94">
        <v>17</v>
      </c>
    </row>
    <row r="95" spans="1:22" x14ac:dyDescent="0.3">
      <c r="A95" s="4" t="s">
        <v>41</v>
      </c>
      <c r="B95" s="4"/>
      <c r="C95" s="4"/>
      <c r="D95" s="4">
        <v>3</v>
      </c>
      <c r="E95" s="4"/>
      <c r="F95" s="4"/>
      <c r="G95" s="4"/>
      <c r="H95" s="4">
        <v>2</v>
      </c>
      <c r="I95" s="4"/>
      <c r="J95" s="4">
        <v>4</v>
      </c>
      <c r="K95" s="4"/>
      <c r="L95" s="4"/>
      <c r="M95" s="4">
        <v>3</v>
      </c>
      <c r="N95" s="4"/>
      <c r="O95" s="4"/>
      <c r="P95" s="4"/>
      <c r="Q95" s="4"/>
      <c r="R95" s="4">
        <v>2</v>
      </c>
      <c r="S95" s="4">
        <v>3</v>
      </c>
      <c r="T95" s="4"/>
      <c r="U95" s="4"/>
      <c r="V95">
        <v>17</v>
      </c>
    </row>
    <row r="96" spans="1:22" x14ac:dyDescent="0.3">
      <c r="A96" s="4" t="s">
        <v>201</v>
      </c>
      <c r="B96" s="4"/>
      <c r="C96" s="4"/>
      <c r="D96" s="4">
        <v>1</v>
      </c>
      <c r="E96" s="4"/>
      <c r="F96" s="4">
        <v>3</v>
      </c>
      <c r="G96" s="4"/>
      <c r="H96" s="4"/>
      <c r="I96" s="4"/>
      <c r="J96" s="4"/>
      <c r="K96" s="4">
        <v>1</v>
      </c>
      <c r="L96" s="4"/>
      <c r="M96" s="4">
        <v>1</v>
      </c>
      <c r="N96" s="4">
        <v>1</v>
      </c>
      <c r="O96" s="4"/>
      <c r="P96" s="4">
        <v>4</v>
      </c>
      <c r="Q96" s="4"/>
      <c r="R96" s="4"/>
      <c r="S96" s="4">
        <v>5</v>
      </c>
      <c r="T96" s="4">
        <v>1</v>
      </c>
      <c r="U96" s="4"/>
      <c r="V96">
        <v>17</v>
      </c>
    </row>
    <row r="97" spans="1:22" x14ac:dyDescent="0.3">
      <c r="A97" s="4" t="s">
        <v>34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>
        <v>13</v>
      </c>
      <c r="N97" s="4">
        <v>3</v>
      </c>
      <c r="O97" s="4"/>
      <c r="P97" s="4"/>
      <c r="Q97" s="4"/>
      <c r="R97" s="4"/>
      <c r="S97" s="4"/>
      <c r="T97" s="4"/>
      <c r="U97" s="4"/>
      <c r="V97">
        <v>16</v>
      </c>
    </row>
    <row r="98" spans="1:22" x14ac:dyDescent="0.3">
      <c r="A98" s="4" t="s">
        <v>190</v>
      </c>
      <c r="B98" s="4"/>
      <c r="C98" s="4"/>
      <c r="D98" s="4"/>
      <c r="E98" s="4"/>
      <c r="F98" s="4">
        <v>3</v>
      </c>
      <c r="G98" s="4"/>
      <c r="H98" s="4"/>
      <c r="I98" s="4"/>
      <c r="J98" s="4"/>
      <c r="K98" s="4"/>
      <c r="L98" s="4">
        <v>13</v>
      </c>
      <c r="M98" s="4"/>
      <c r="N98" s="4"/>
      <c r="O98" s="4"/>
      <c r="P98" s="4"/>
      <c r="Q98" s="4"/>
      <c r="R98" s="4"/>
      <c r="S98" s="4"/>
      <c r="T98" s="4"/>
      <c r="U98" s="4"/>
      <c r="V98">
        <v>16</v>
      </c>
    </row>
    <row r="99" spans="1:22" x14ac:dyDescent="0.3">
      <c r="A99" s="4" t="s">
        <v>104</v>
      </c>
      <c r="B99" s="4"/>
      <c r="C99" s="4"/>
      <c r="D99" s="4">
        <v>2</v>
      </c>
      <c r="E99" s="4">
        <v>1</v>
      </c>
      <c r="F99" s="4"/>
      <c r="G99" s="4"/>
      <c r="H99" s="4">
        <v>1</v>
      </c>
      <c r="I99" s="4">
        <v>1</v>
      </c>
      <c r="J99" s="4">
        <v>1</v>
      </c>
      <c r="K99" s="4">
        <v>3</v>
      </c>
      <c r="L99" s="4"/>
      <c r="M99" s="4">
        <v>4</v>
      </c>
      <c r="N99" s="4"/>
      <c r="O99" s="4"/>
      <c r="P99" s="4"/>
      <c r="Q99" s="4"/>
      <c r="R99" s="4">
        <v>2</v>
      </c>
      <c r="S99" s="4"/>
      <c r="T99" s="4"/>
      <c r="U99" s="4"/>
      <c r="V99">
        <v>15</v>
      </c>
    </row>
    <row r="100" spans="1:22" x14ac:dyDescent="0.3">
      <c r="A100" s="4" t="s">
        <v>217</v>
      </c>
      <c r="B100" s="4"/>
      <c r="C100" s="4"/>
      <c r="D100" s="4"/>
      <c r="E100" s="4"/>
      <c r="F100" s="4"/>
      <c r="G100" s="4">
        <v>1</v>
      </c>
      <c r="H100" s="4"/>
      <c r="I100" s="4"/>
      <c r="J100" s="4">
        <v>1</v>
      </c>
      <c r="K100" s="4">
        <v>1</v>
      </c>
      <c r="L100" s="4"/>
      <c r="M100" s="4">
        <v>4</v>
      </c>
      <c r="N100" s="4">
        <v>3</v>
      </c>
      <c r="O100" s="4"/>
      <c r="P100" s="4"/>
      <c r="Q100" s="4"/>
      <c r="R100" s="4"/>
      <c r="S100" s="4">
        <v>2</v>
      </c>
      <c r="T100" s="4">
        <v>3</v>
      </c>
      <c r="U100" s="4"/>
      <c r="V100">
        <v>15</v>
      </c>
    </row>
    <row r="101" spans="1:22" x14ac:dyDescent="0.3">
      <c r="A101" s="4" t="s">
        <v>226</v>
      </c>
      <c r="B101" s="4"/>
      <c r="C101" s="4"/>
      <c r="D101" s="4"/>
      <c r="E101" s="4">
        <v>2</v>
      </c>
      <c r="F101" s="4"/>
      <c r="G101" s="4">
        <v>1</v>
      </c>
      <c r="H101" s="4"/>
      <c r="I101" s="4"/>
      <c r="J101" s="4">
        <v>1</v>
      </c>
      <c r="K101" s="4">
        <v>4</v>
      </c>
      <c r="L101" s="4"/>
      <c r="M101" s="4"/>
      <c r="N101" s="4">
        <v>1</v>
      </c>
      <c r="O101" s="4"/>
      <c r="P101" s="4"/>
      <c r="Q101" s="4"/>
      <c r="R101" s="4">
        <v>1</v>
      </c>
      <c r="S101" s="4">
        <v>4</v>
      </c>
      <c r="T101" s="4"/>
      <c r="U101" s="4">
        <v>1</v>
      </c>
      <c r="V101">
        <v>15</v>
      </c>
    </row>
    <row r="102" spans="1:22" x14ac:dyDescent="0.3">
      <c r="A102" s="4" t="s">
        <v>164</v>
      </c>
      <c r="B102" s="4"/>
      <c r="C102" s="4"/>
      <c r="D102" s="4">
        <v>1</v>
      </c>
      <c r="E102" s="4"/>
      <c r="F102" s="4"/>
      <c r="G102" s="4">
        <v>2</v>
      </c>
      <c r="H102" s="4">
        <v>4</v>
      </c>
      <c r="I102" s="4"/>
      <c r="J102" s="4">
        <v>1</v>
      </c>
      <c r="K102" s="4"/>
      <c r="L102" s="4"/>
      <c r="M102" s="4"/>
      <c r="N102" s="4"/>
      <c r="O102" s="4"/>
      <c r="P102" s="4"/>
      <c r="Q102" s="4"/>
      <c r="R102" s="4">
        <v>2</v>
      </c>
      <c r="S102" s="4"/>
      <c r="T102" s="4">
        <v>3</v>
      </c>
      <c r="U102" s="4"/>
      <c r="V102">
        <v>13</v>
      </c>
    </row>
    <row r="103" spans="1:22" x14ac:dyDescent="0.3">
      <c r="A103" s="4" t="s">
        <v>48</v>
      </c>
      <c r="B103" s="4"/>
      <c r="C103" s="4"/>
      <c r="D103" s="4">
        <v>1</v>
      </c>
      <c r="E103" s="4"/>
      <c r="F103" s="4"/>
      <c r="G103" s="4"/>
      <c r="H103" s="4"/>
      <c r="I103" s="4">
        <v>1</v>
      </c>
      <c r="J103" s="4">
        <v>7</v>
      </c>
      <c r="K103" s="4"/>
      <c r="L103" s="4"/>
      <c r="M103" s="4">
        <v>3</v>
      </c>
      <c r="N103" s="4"/>
      <c r="O103" s="4"/>
      <c r="P103" s="4"/>
      <c r="Q103" s="4"/>
      <c r="R103" s="4"/>
      <c r="S103" s="4">
        <v>1</v>
      </c>
      <c r="T103" s="4"/>
      <c r="U103" s="4"/>
      <c r="V103">
        <v>13</v>
      </c>
    </row>
    <row r="104" spans="1:22" x14ac:dyDescent="0.3">
      <c r="A104" s="4" t="s">
        <v>103</v>
      </c>
      <c r="B104" s="4"/>
      <c r="C104" s="4"/>
      <c r="D104" s="4">
        <v>1</v>
      </c>
      <c r="E104" s="4">
        <v>1</v>
      </c>
      <c r="F104" s="4"/>
      <c r="G104" s="4"/>
      <c r="H104" s="4"/>
      <c r="I104" s="4"/>
      <c r="J104" s="4"/>
      <c r="K104" s="4">
        <v>1</v>
      </c>
      <c r="L104" s="4"/>
      <c r="M104" s="4"/>
      <c r="N104" s="4"/>
      <c r="O104" s="4"/>
      <c r="P104" s="4"/>
      <c r="Q104" s="4"/>
      <c r="R104" s="4">
        <v>3</v>
      </c>
      <c r="S104" s="4">
        <v>6</v>
      </c>
      <c r="T104" s="4"/>
      <c r="U104" s="4"/>
      <c r="V104">
        <v>12</v>
      </c>
    </row>
    <row r="105" spans="1:22" x14ac:dyDescent="0.3">
      <c r="A105" s="4" t="s">
        <v>118</v>
      </c>
      <c r="B105" s="4"/>
      <c r="C105" s="4"/>
      <c r="D105" s="4">
        <v>1</v>
      </c>
      <c r="E105" s="4">
        <v>1</v>
      </c>
      <c r="F105" s="4"/>
      <c r="G105" s="4"/>
      <c r="H105" s="4"/>
      <c r="I105" s="4"/>
      <c r="J105" s="4">
        <v>2</v>
      </c>
      <c r="K105" s="4">
        <v>1</v>
      </c>
      <c r="L105" s="4"/>
      <c r="M105" s="4"/>
      <c r="N105" s="4"/>
      <c r="O105" s="4"/>
      <c r="P105" s="4">
        <v>1</v>
      </c>
      <c r="Q105" s="4"/>
      <c r="R105" s="4">
        <v>1</v>
      </c>
      <c r="S105" s="4">
        <v>5</v>
      </c>
      <c r="T105" s="4"/>
      <c r="U105" s="4"/>
      <c r="V105">
        <v>12</v>
      </c>
    </row>
    <row r="106" spans="1:22" x14ac:dyDescent="0.3">
      <c r="A106" s="4" t="s">
        <v>133</v>
      </c>
      <c r="B106" s="4"/>
      <c r="C106" s="4">
        <v>1</v>
      </c>
      <c r="D106" s="4"/>
      <c r="E106" s="4">
        <v>4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/>
      <c r="L106" s="4"/>
      <c r="M106" s="4"/>
      <c r="N106" s="4"/>
      <c r="O106" s="4"/>
      <c r="P106" s="4"/>
      <c r="Q106" s="4"/>
      <c r="R106" s="4">
        <v>1</v>
      </c>
      <c r="S106" s="4">
        <v>1</v>
      </c>
      <c r="T106" s="4"/>
      <c r="U106" s="4"/>
      <c r="V106">
        <v>12</v>
      </c>
    </row>
    <row r="107" spans="1:22" x14ac:dyDescent="0.3">
      <c r="A107" s="4" t="s">
        <v>140</v>
      </c>
      <c r="B107" s="4">
        <v>4</v>
      </c>
      <c r="C107" s="4">
        <v>1</v>
      </c>
      <c r="D107" s="4"/>
      <c r="E107" s="4"/>
      <c r="F107" s="4"/>
      <c r="G107" s="4"/>
      <c r="H107" s="4">
        <v>1</v>
      </c>
      <c r="I107" s="4"/>
      <c r="J107" s="4"/>
      <c r="K107" s="4"/>
      <c r="L107" s="4"/>
      <c r="M107" s="4">
        <v>2</v>
      </c>
      <c r="N107" s="4"/>
      <c r="O107" s="4">
        <v>1</v>
      </c>
      <c r="P107" s="4"/>
      <c r="Q107" s="4"/>
      <c r="R107" s="4">
        <v>3</v>
      </c>
      <c r="S107" s="4"/>
      <c r="T107" s="4"/>
      <c r="U107" s="4"/>
      <c r="V107">
        <v>12</v>
      </c>
    </row>
    <row r="108" spans="1:22" x14ac:dyDescent="0.3">
      <c r="A108" s="4" t="s">
        <v>154</v>
      </c>
      <c r="B108" s="4"/>
      <c r="C108" s="4"/>
      <c r="D108" s="4"/>
      <c r="E108" s="4">
        <v>7</v>
      </c>
      <c r="F108" s="4">
        <v>1</v>
      </c>
      <c r="G108" s="4"/>
      <c r="H108" s="4"/>
      <c r="I108" s="4"/>
      <c r="J108" s="4"/>
      <c r="K108" s="4"/>
      <c r="L108" s="4"/>
      <c r="M108" s="4">
        <v>2</v>
      </c>
      <c r="N108" s="4"/>
      <c r="O108" s="4"/>
      <c r="P108" s="4"/>
      <c r="Q108" s="4"/>
      <c r="R108" s="4"/>
      <c r="S108" s="4">
        <v>2</v>
      </c>
      <c r="T108" s="4"/>
      <c r="U108" s="4"/>
      <c r="V108">
        <v>12</v>
      </c>
    </row>
    <row r="109" spans="1:22" x14ac:dyDescent="0.3">
      <c r="A109" s="4" t="s">
        <v>218</v>
      </c>
      <c r="B109" s="4"/>
      <c r="C109" s="4">
        <v>1</v>
      </c>
      <c r="D109" s="4">
        <v>1</v>
      </c>
      <c r="E109" s="4">
        <v>1</v>
      </c>
      <c r="F109" s="4"/>
      <c r="G109" s="4"/>
      <c r="H109" s="4"/>
      <c r="I109" s="4"/>
      <c r="J109" s="4"/>
      <c r="K109" s="4">
        <v>1</v>
      </c>
      <c r="L109" s="4"/>
      <c r="M109" s="4">
        <v>1</v>
      </c>
      <c r="N109" s="4">
        <v>1</v>
      </c>
      <c r="O109" s="4"/>
      <c r="P109" s="4">
        <v>3</v>
      </c>
      <c r="Q109" s="4"/>
      <c r="R109" s="4"/>
      <c r="S109" s="4">
        <v>2</v>
      </c>
      <c r="T109" s="4">
        <v>1</v>
      </c>
      <c r="U109" s="4"/>
      <c r="V109">
        <v>12</v>
      </c>
    </row>
    <row r="110" spans="1:22" x14ac:dyDescent="0.3">
      <c r="A110" s="4" t="s">
        <v>25</v>
      </c>
      <c r="B110" s="4"/>
      <c r="C110" s="4"/>
      <c r="D110" s="4"/>
      <c r="E110" s="4">
        <v>1</v>
      </c>
      <c r="F110" s="4">
        <v>1</v>
      </c>
      <c r="G110" s="4"/>
      <c r="H110" s="4"/>
      <c r="I110" s="4"/>
      <c r="J110" s="4"/>
      <c r="K110" s="4">
        <v>1</v>
      </c>
      <c r="L110" s="4"/>
      <c r="M110" s="4"/>
      <c r="N110" s="4"/>
      <c r="O110" s="4"/>
      <c r="P110" s="4">
        <v>4</v>
      </c>
      <c r="Q110" s="4"/>
      <c r="R110" s="4"/>
      <c r="S110" s="4">
        <v>4</v>
      </c>
      <c r="T110" s="4"/>
      <c r="U110" s="4"/>
      <c r="V110">
        <v>11</v>
      </c>
    </row>
    <row r="111" spans="1:22" x14ac:dyDescent="0.3">
      <c r="A111" s="4" t="s">
        <v>152</v>
      </c>
      <c r="B111" s="4"/>
      <c r="C111" s="4"/>
      <c r="D111" s="4"/>
      <c r="E111" s="4">
        <v>3</v>
      </c>
      <c r="F111" s="4">
        <v>1</v>
      </c>
      <c r="G111" s="4"/>
      <c r="H111" s="4">
        <v>1</v>
      </c>
      <c r="I111" s="4"/>
      <c r="J111" s="4"/>
      <c r="K111" s="4">
        <v>2</v>
      </c>
      <c r="L111" s="4"/>
      <c r="M111" s="4"/>
      <c r="N111" s="4">
        <v>1</v>
      </c>
      <c r="O111" s="4"/>
      <c r="P111" s="4"/>
      <c r="Q111" s="4"/>
      <c r="R111" s="4"/>
      <c r="S111" s="4">
        <v>3</v>
      </c>
      <c r="T111" s="4"/>
      <c r="U111" s="4"/>
      <c r="V111">
        <v>11</v>
      </c>
    </row>
    <row r="112" spans="1:22" x14ac:dyDescent="0.3">
      <c r="A112" s="4" t="s">
        <v>153</v>
      </c>
      <c r="B112" s="4"/>
      <c r="C112" s="4"/>
      <c r="D112" s="4"/>
      <c r="E112" s="4"/>
      <c r="F112" s="4"/>
      <c r="G112" s="4"/>
      <c r="H112" s="4"/>
      <c r="I112" s="4">
        <v>2</v>
      </c>
      <c r="J112" s="4"/>
      <c r="K112" s="4"/>
      <c r="L112" s="4"/>
      <c r="M112" s="4">
        <v>2</v>
      </c>
      <c r="N112" s="4"/>
      <c r="O112" s="4"/>
      <c r="P112" s="4">
        <v>4</v>
      </c>
      <c r="Q112" s="4"/>
      <c r="R112" s="4"/>
      <c r="S112" s="4">
        <v>3</v>
      </c>
      <c r="T112" s="4"/>
      <c r="U112" s="4"/>
      <c r="V112">
        <v>11</v>
      </c>
    </row>
    <row r="113" spans="1:22" x14ac:dyDescent="0.3">
      <c r="A113" s="4" t="s">
        <v>174</v>
      </c>
      <c r="B113" s="4">
        <v>2</v>
      </c>
      <c r="C113" s="4"/>
      <c r="D113" s="4"/>
      <c r="E113" s="4">
        <v>2</v>
      </c>
      <c r="F113" s="4">
        <v>1</v>
      </c>
      <c r="G113" s="4"/>
      <c r="H113" s="4">
        <v>1</v>
      </c>
      <c r="I113" s="4"/>
      <c r="J113" s="4"/>
      <c r="K113" s="4">
        <v>1</v>
      </c>
      <c r="L113" s="4"/>
      <c r="M113" s="4">
        <v>1</v>
      </c>
      <c r="N113" s="4"/>
      <c r="O113" s="4"/>
      <c r="P113" s="4"/>
      <c r="Q113" s="4"/>
      <c r="R113" s="4"/>
      <c r="S113" s="4">
        <v>3</v>
      </c>
      <c r="T113" s="4"/>
      <c r="U113" s="4"/>
      <c r="V113">
        <v>11</v>
      </c>
    </row>
    <row r="114" spans="1:22" x14ac:dyDescent="0.3">
      <c r="A114" s="4" t="s">
        <v>56</v>
      </c>
      <c r="B114" s="4"/>
      <c r="C114" s="4"/>
      <c r="D114" s="4"/>
      <c r="E114" s="4"/>
      <c r="F114" s="4"/>
      <c r="G114" s="4"/>
      <c r="H114" s="4"/>
      <c r="I114" s="4"/>
      <c r="J114" s="4">
        <v>1</v>
      </c>
      <c r="K114" s="4"/>
      <c r="L114" s="4"/>
      <c r="M114" s="4"/>
      <c r="N114" s="4">
        <v>5</v>
      </c>
      <c r="O114" s="4"/>
      <c r="P114" s="4">
        <v>3</v>
      </c>
      <c r="Q114" s="4">
        <v>2</v>
      </c>
      <c r="R114" s="4"/>
      <c r="S114" s="4"/>
      <c r="T114" s="4"/>
      <c r="U114" s="4"/>
      <c r="V114">
        <v>11</v>
      </c>
    </row>
    <row r="115" spans="1:22" x14ac:dyDescent="0.3">
      <c r="A115" s="4" t="s">
        <v>216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>
        <v>1</v>
      </c>
      <c r="O115" s="4"/>
      <c r="P115" s="4">
        <v>7</v>
      </c>
      <c r="Q115" s="4"/>
      <c r="R115" s="4">
        <v>1</v>
      </c>
      <c r="S115" s="4">
        <v>1</v>
      </c>
      <c r="T115" s="4">
        <v>1</v>
      </c>
      <c r="U115" s="4"/>
      <c r="V115">
        <v>11</v>
      </c>
    </row>
    <row r="116" spans="1:22" x14ac:dyDescent="0.3">
      <c r="A116" s="4" t="s">
        <v>70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>
        <v>1</v>
      </c>
      <c r="M116" s="4">
        <v>2</v>
      </c>
      <c r="N116" s="4">
        <v>1</v>
      </c>
      <c r="O116" s="4"/>
      <c r="P116" s="4">
        <v>1</v>
      </c>
      <c r="Q116" s="4"/>
      <c r="R116" s="4">
        <v>4</v>
      </c>
      <c r="S116" s="4">
        <v>2</v>
      </c>
      <c r="T116" s="4"/>
      <c r="U116" s="4"/>
      <c r="V116">
        <v>11</v>
      </c>
    </row>
    <row r="117" spans="1:22" x14ac:dyDescent="0.3">
      <c r="A117" s="4" t="s">
        <v>225</v>
      </c>
      <c r="B117" s="4">
        <v>2</v>
      </c>
      <c r="C117" s="4">
        <v>1</v>
      </c>
      <c r="D117" s="4"/>
      <c r="E117" s="4">
        <v>1</v>
      </c>
      <c r="F117" s="4"/>
      <c r="G117" s="4"/>
      <c r="H117" s="4">
        <v>3</v>
      </c>
      <c r="I117" s="4"/>
      <c r="J117" s="4"/>
      <c r="K117" s="4">
        <v>1</v>
      </c>
      <c r="L117" s="4"/>
      <c r="M117" s="4">
        <v>1</v>
      </c>
      <c r="N117" s="4"/>
      <c r="O117" s="4"/>
      <c r="P117" s="4"/>
      <c r="Q117" s="4">
        <v>1</v>
      </c>
      <c r="R117" s="4">
        <v>1</v>
      </c>
      <c r="S117" s="4"/>
      <c r="T117" s="4"/>
      <c r="U117" s="4"/>
      <c r="V117">
        <v>11</v>
      </c>
    </row>
    <row r="118" spans="1:22" x14ac:dyDescent="0.3">
      <c r="A118" s="4" t="s">
        <v>148</v>
      </c>
      <c r="B118" s="4"/>
      <c r="C118" s="4">
        <v>2</v>
      </c>
      <c r="D118" s="4"/>
      <c r="E118" s="4"/>
      <c r="F118" s="4"/>
      <c r="G118" s="4"/>
      <c r="H118" s="4"/>
      <c r="I118" s="4">
        <v>2</v>
      </c>
      <c r="J118" s="4"/>
      <c r="K118" s="4"/>
      <c r="L118" s="4"/>
      <c r="M118" s="4"/>
      <c r="N118" s="4"/>
      <c r="O118" s="4"/>
      <c r="P118" s="4"/>
      <c r="Q118" s="4">
        <v>2</v>
      </c>
      <c r="R118" s="4"/>
      <c r="S118" s="4"/>
      <c r="T118" s="4">
        <v>4</v>
      </c>
      <c r="U118" s="4"/>
      <c r="V118">
        <v>10</v>
      </c>
    </row>
    <row r="119" spans="1:22" x14ac:dyDescent="0.3">
      <c r="A119" s="4" t="s">
        <v>219</v>
      </c>
      <c r="B119" s="4"/>
      <c r="C119" s="4"/>
      <c r="D119" s="4"/>
      <c r="E119" s="4"/>
      <c r="F119" s="4"/>
      <c r="G119" s="4">
        <v>1</v>
      </c>
      <c r="H119" s="4"/>
      <c r="I119" s="4">
        <v>4</v>
      </c>
      <c r="J119" s="4">
        <v>1</v>
      </c>
      <c r="K119" s="4"/>
      <c r="L119" s="4"/>
      <c r="M119" s="4">
        <v>2</v>
      </c>
      <c r="N119" s="4"/>
      <c r="O119" s="4"/>
      <c r="P119" s="4"/>
      <c r="Q119" s="4"/>
      <c r="R119" s="4"/>
      <c r="S119" s="4">
        <v>2</v>
      </c>
      <c r="T119" s="4"/>
      <c r="U119" s="4"/>
      <c r="V119">
        <v>10</v>
      </c>
    </row>
    <row r="120" spans="1:22" x14ac:dyDescent="0.3">
      <c r="A120" s="4" t="s">
        <v>160</v>
      </c>
      <c r="B120" s="4"/>
      <c r="C120" s="4"/>
      <c r="D120" s="4">
        <v>1</v>
      </c>
      <c r="E120" s="4"/>
      <c r="F120" s="4"/>
      <c r="G120" s="4"/>
      <c r="H120" s="4">
        <v>1</v>
      </c>
      <c r="I120" s="4">
        <v>1</v>
      </c>
      <c r="J120" s="4"/>
      <c r="K120" s="4"/>
      <c r="L120" s="4"/>
      <c r="M120" s="4">
        <v>1</v>
      </c>
      <c r="N120" s="4"/>
      <c r="O120" s="4"/>
      <c r="P120" s="4"/>
      <c r="Q120" s="4"/>
      <c r="R120" s="4"/>
      <c r="S120" s="4">
        <v>5</v>
      </c>
      <c r="T120" s="4"/>
      <c r="U120" s="4"/>
      <c r="V120">
        <v>9</v>
      </c>
    </row>
    <row r="121" spans="1:22" x14ac:dyDescent="0.3">
      <c r="A121" s="4" t="s">
        <v>173</v>
      </c>
      <c r="B121" s="4">
        <v>1</v>
      </c>
      <c r="C121" s="4"/>
      <c r="D121" s="4"/>
      <c r="E121" s="4"/>
      <c r="F121" s="4"/>
      <c r="G121" s="4"/>
      <c r="H121" s="4"/>
      <c r="I121" s="4">
        <v>5</v>
      </c>
      <c r="J121" s="4"/>
      <c r="K121" s="4"/>
      <c r="L121" s="4"/>
      <c r="M121" s="4"/>
      <c r="N121" s="4">
        <v>3</v>
      </c>
      <c r="O121" s="4"/>
      <c r="P121" s="4"/>
      <c r="Q121" s="4"/>
      <c r="R121" s="4"/>
      <c r="S121" s="4"/>
      <c r="T121" s="4"/>
      <c r="U121" s="4"/>
      <c r="V121">
        <v>9</v>
      </c>
    </row>
    <row r="122" spans="1:22" x14ac:dyDescent="0.3">
      <c r="A122" s="4" t="s">
        <v>72</v>
      </c>
      <c r="B122" s="4"/>
      <c r="C122" s="4"/>
      <c r="D122" s="4"/>
      <c r="E122" s="4"/>
      <c r="F122" s="4">
        <v>1</v>
      </c>
      <c r="G122" s="4"/>
      <c r="H122" s="4"/>
      <c r="I122" s="4"/>
      <c r="J122" s="4"/>
      <c r="K122" s="4"/>
      <c r="L122" s="4">
        <v>1</v>
      </c>
      <c r="M122" s="4"/>
      <c r="N122" s="4">
        <v>2</v>
      </c>
      <c r="O122" s="4"/>
      <c r="P122" s="4"/>
      <c r="Q122" s="4"/>
      <c r="R122" s="4">
        <v>3</v>
      </c>
      <c r="S122" s="4">
        <v>1</v>
      </c>
      <c r="T122" s="4">
        <v>1</v>
      </c>
      <c r="U122" s="4"/>
      <c r="V122">
        <v>9</v>
      </c>
    </row>
    <row r="123" spans="1:22" x14ac:dyDescent="0.3">
      <c r="A123" s="4" t="s">
        <v>29</v>
      </c>
      <c r="B123" s="4"/>
      <c r="C123" s="4"/>
      <c r="D123" s="4"/>
      <c r="E123" s="4"/>
      <c r="F123" s="4"/>
      <c r="G123" s="4"/>
      <c r="H123" s="4"/>
      <c r="I123" s="4"/>
      <c r="J123" s="4">
        <v>1</v>
      </c>
      <c r="K123" s="4"/>
      <c r="L123" s="4">
        <v>1</v>
      </c>
      <c r="M123" s="4"/>
      <c r="N123" s="4"/>
      <c r="O123" s="4"/>
      <c r="P123" s="4">
        <v>1</v>
      </c>
      <c r="Q123" s="4">
        <v>1</v>
      </c>
      <c r="R123" s="4"/>
      <c r="S123" s="4">
        <v>4</v>
      </c>
      <c r="T123" s="4"/>
      <c r="U123" s="4"/>
      <c r="V123">
        <v>8</v>
      </c>
    </row>
    <row r="124" spans="1:22" x14ac:dyDescent="0.3">
      <c r="A124" s="4" t="s">
        <v>47</v>
      </c>
      <c r="B124" s="4">
        <v>8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>
        <v>8</v>
      </c>
    </row>
    <row r="125" spans="1:22" x14ac:dyDescent="0.3">
      <c r="A125" s="4" t="s">
        <v>175</v>
      </c>
      <c r="B125" s="4"/>
      <c r="C125" s="4"/>
      <c r="D125" s="4"/>
      <c r="E125" s="4"/>
      <c r="F125" s="4">
        <v>1</v>
      </c>
      <c r="G125" s="4"/>
      <c r="H125" s="4"/>
      <c r="I125" s="4">
        <v>1</v>
      </c>
      <c r="J125" s="4">
        <v>2</v>
      </c>
      <c r="K125" s="4"/>
      <c r="L125" s="4">
        <v>1</v>
      </c>
      <c r="M125" s="4"/>
      <c r="N125" s="4"/>
      <c r="O125" s="4"/>
      <c r="P125" s="4"/>
      <c r="Q125" s="4"/>
      <c r="R125" s="4"/>
      <c r="S125" s="4">
        <v>3</v>
      </c>
      <c r="T125" s="4"/>
      <c r="U125" s="4"/>
      <c r="V125">
        <v>8</v>
      </c>
    </row>
    <row r="126" spans="1:22" x14ac:dyDescent="0.3">
      <c r="A126" s="4" t="s">
        <v>178</v>
      </c>
      <c r="B126" s="4">
        <v>1</v>
      </c>
      <c r="C126" s="4"/>
      <c r="D126" s="4"/>
      <c r="E126" s="4"/>
      <c r="F126" s="4">
        <v>1</v>
      </c>
      <c r="G126" s="4"/>
      <c r="H126" s="4">
        <v>1</v>
      </c>
      <c r="I126" s="4"/>
      <c r="J126" s="4"/>
      <c r="K126" s="4">
        <v>1</v>
      </c>
      <c r="L126" s="4"/>
      <c r="M126" s="4">
        <v>1</v>
      </c>
      <c r="N126" s="4"/>
      <c r="O126" s="4"/>
      <c r="P126" s="4">
        <v>1</v>
      </c>
      <c r="Q126" s="4"/>
      <c r="R126" s="4">
        <v>1</v>
      </c>
      <c r="S126" s="4">
        <v>1</v>
      </c>
      <c r="T126" s="4"/>
      <c r="U126" s="4"/>
      <c r="V126">
        <v>8</v>
      </c>
    </row>
    <row r="127" spans="1:22" x14ac:dyDescent="0.3">
      <c r="A127" s="4" t="s">
        <v>51</v>
      </c>
      <c r="B127" s="4"/>
      <c r="C127" s="4"/>
      <c r="D127" s="4"/>
      <c r="E127" s="4"/>
      <c r="F127" s="4"/>
      <c r="G127" s="4"/>
      <c r="H127" s="4"/>
      <c r="I127" s="4"/>
      <c r="J127" s="4">
        <v>1</v>
      </c>
      <c r="K127" s="4">
        <v>2</v>
      </c>
      <c r="L127" s="4"/>
      <c r="M127" s="4"/>
      <c r="N127" s="4"/>
      <c r="O127" s="4"/>
      <c r="P127" s="4"/>
      <c r="Q127" s="4"/>
      <c r="R127" s="4">
        <v>1</v>
      </c>
      <c r="S127" s="4">
        <v>4</v>
      </c>
      <c r="T127" s="4"/>
      <c r="U127" s="4"/>
      <c r="V127">
        <v>8</v>
      </c>
    </row>
    <row r="128" spans="1:22" x14ac:dyDescent="0.3">
      <c r="A128" s="4" t="s">
        <v>68</v>
      </c>
      <c r="B128" s="4"/>
      <c r="C128" s="4"/>
      <c r="D128" s="4"/>
      <c r="E128" s="4">
        <v>3</v>
      </c>
      <c r="F128" s="4">
        <v>3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>
        <v>2</v>
      </c>
      <c r="T128" s="4"/>
      <c r="U128" s="4"/>
      <c r="V128">
        <v>8</v>
      </c>
    </row>
    <row r="129" spans="1:22" x14ac:dyDescent="0.3">
      <c r="A129" s="4" t="s">
        <v>149</v>
      </c>
      <c r="B129" s="4"/>
      <c r="C129" s="4"/>
      <c r="D129" s="4"/>
      <c r="E129" s="4">
        <v>4</v>
      </c>
      <c r="F129" s="4"/>
      <c r="G129" s="4"/>
      <c r="H129" s="4"/>
      <c r="I129" s="4"/>
      <c r="J129" s="4"/>
      <c r="K129" s="4"/>
      <c r="L129" s="4"/>
      <c r="M129" s="4"/>
      <c r="N129" s="4"/>
      <c r="O129" s="4">
        <v>1</v>
      </c>
      <c r="P129" s="4"/>
      <c r="Q129" s="4"/>
      <c r="R129" s="4">
        <v>1</v>
      </c>
      <c r="S129" s="4"/>
      <c r="T129" s="4"/>
      <c r="U129" s="4">
        <v>1</v>
      </c>
      <c r="V129">
        <v>7</v>
      </c>
    </row>
    <row r="130" spans="1:22" x14ac:dyDescent="0.3">
      <c r="A130" s="4" t="s">
        <v>162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>
        <v>6</v>
      </c>
      <c r="P130" s="4"/>
      <c r="Q130" s="4"/>
      <c r="R130" s="4">
        <v>1</v>
      </c>
      <c r="S130" s="4"/>
      <c r="T130" s="4"/>
      <c r="U130" s="4"/>
      <c r="V130">
        <v>7</v>
      </c>
    </row>
    <row r="131" spans="1:22" x14ac:dyDescent="0.3">
      <c r="A131" s="4" t="s">
        <v>186</v>
      </c>
      <c r="B131" s="4"/>
      <c r="C131" s="4"/>
      <c r="D131" s="4">
        <v>1</v>
      </c>
      <c r="E131" s="4"/>
      <c r="F131" s="4"/>
      <c r="G131" s="4"/>
      <c r="H131" s="4"/>
      <c r="I131" s="4">
        <v>1</v>
      </c>
      <c r="J131" s="4"/>
      <c r="K131" s="4"/>
      <c r="L131" s="4"/>
      <c r="M131" s="4"/>
      <c r="N131" s="4">
        <v>1</v>
      </c>
      <c r="O131" s="4"/>
      <c r="P131" s="4">
        <v>1</v>
      </c>
      <c r="Q131" s="4">
        <v>1</v>
      </c>
      <c r="R131" s="4"/>
      <c r="S131" s="4">
        <v>1</v>
      </c>
      <c r="T131" s="4"/>
      <c r="U131" s="4">
        <v>1</v>
      </c>
      <c r="V131">
        <v>7</v>
      </c>
    </row>
    <row r="132" spans="1:22" x14ac:dyDescent="0.3">
      <c r="A132" s="4" t="s">
        <v>200</v>
      </c>
      <c r="B132" s="4">
        <v>1</v>
      </c>
      <c r="C132" s="4"/>
      <c r="D132" s="4">
        <v>1</v>
      </c>
      <c r="E132" s="4"/>
      <c r="F132" s="4"/>
      <c r="G132" s="4"/>
      <c r="H132" s="4">
        <v>1</v>
      </c>
      <c r="I132" s="4"/>
      <c r="J132" s="4"/>
      <c r="K132" s="4">
        <v>1</v>
      </c>
      <c r="L132" s="4"/>
      <c r="M132" s="4"/>
      <c r="N132" s="4"/>
      <c r="O132" s="4"/>
      <c r="P132" s="4">
        <v>1</v>
      </c>
      <c r="Q132" s="4"/>
      <c r="R132" s="4"/>
      <c r="S132" s="4">
        <v>2</v>
      </c>
      <c r="T132" s="4"/>
      <c r="U132" s="4"/>
      <c r="V132">
        <v>7</v>
      </c>
    </row>
    <row r="133" spans="1:22" x14ac:dyDescent="0.3">
      <c r="A133" s="4" t="s">
        <v>33</v>
      </c>
      <c r="B133" s="4"/>
      <c r="C133" s="4"/>
      <c r="D133" s="4">
        <v>1</v>
      </c>
      <c r="E133" s="4">
        <v>1</v>
      </c>
      <c r="F133" s="4"/>
      <c r="G133" s="4"/>
      <c r="H133" s="4"/>
      <c r="I133" s="4"/>
      <c r="J133" s="4"/>
      <c r="K133" s="4"/>
      <c r="L133" s="4">
        <v>1</v>
      </c>
      <c r="M133" s="4"/>
      <c r="N133" s="4"/>
      <c r="O133" s="4"/>
      <c r="P133" s="4">
        <v>2</v>
      </c>
      <c r="Q133" s="4"/>
      <c r="R133" s="4">
        <v>1</v>
      </c>
      <c r="S133" s="4"/>
      <c r="T133" s="4"/>
      <c r="U133" s="4"/>
      <c r="V133">
        <v>6</v>
      </c>
    </row>
    <row r="134" spans="1:22" x14ac:dyDescent="0.3">
      <c r="A134" s="4" t="s">
        <v>169</v>
      </c>
      <c r="B134" s="4"/>
      <c r="C134" s="4"/>
      <c r="D134" s="4"/>
      <c r="E134" s="4"/>
      <c r="F134" s="4"/>
      <c r="G134" s="4"/>
      <c r="H134" s="4"/>
      <c r="I134" s="4">
        <v>4</v>
      </c>
      <c r="J134" s="4"/>
      <c r="K134" s="4"/>
      <c r="L134" s="4"/>
      <c r="M134" s="4">
        <v>2</v>
      </c>
      <c r="N134" s="4"/>
      <c r="O134" s="4"/>
      <c r="P134" s="4"/>
      <c r="Q134" s="4"/>
      <c r="R134" s="4"/>
      <c r="S134" s="4"/>
      <c r="T134" s="4"/>
      <c r="U134" s="4"/>
      <c r="V134">
        <v>6</v>
      </c>
    </row>
    <row r="135" spans="1:22" x14ac:dyDescent="0.3">
      <c r="A135" s="4" t="s">
        <v>194</v>
      </c>
      <c r="B135" s="4"/>
      <c r="C135" s="4"/>
      <c r="D135" s="4">
        <v>2</v>
      </c>
      <c r="E135" s="4"/>
      <c r="F135" s="4"/>
      <c r="G135" s="4"/>
      <c r="H135" s="4"/>
      <c r="I135" s="4"/>
      <c r="J135" s="4"/>
      <c r="K135" s="4">
        <v>1</v>
      </c>
      <c r="L135" s="4"/>
      <c r="M135" s="4"/>
      <c r="N135" s="4"/>
      <c r="O135" s="4"/>
      <c r="P135" s="4"/>
      <c r="Q135" s="4"/>
      <c r="R135" s="4">
        <v>1</v>
      </c>
      <c r="S135" s="4">
        <v>1</v>
      </c>
      <c r="T135" s="4"/>
      <c r="U135" s="4">
        <v>1</v>
      </c>
      <c r="V135">
        <v>6</v>
      </c>
    </row>
    <row r="136" spans="1:22" x14ac:dyDescent="0.3">
      <c r="A136" s="4" t="s">
        <v>108</v>
      </c>
      <c r="B136" s="4"/>
      <c r="C136" s="4"/>
      <c r="D136" s="4"/>
      <c r="E136" s="4">
        <v>1</v>
      </c>
      <c r="F136" s="4"/>
      <c r="G136" s="4"/>
      <c r="H136" s="4"/>
      <c r="I136" s="4"/>
      <c r="J136" s="4"/>
      <c r="K136" s="4">
        <v>1</v>
      </c>
      <c r="L136" s="4"/>
      <c r="M136" s="4"/>
      <c r="N136" s="4"/>
      <c r="O136" s="4"/>
      <c r="P136" s="4">
        <v>2</v>
      </c>
      <c r="Q136" s="4"/>
      <c r="R136" s="4"/>
      <c r="S136" s="4">
        <v>1</v>
      </c>
      <c r="T136" s="4"/>
      <c r="U136" s="4"/>
      <c r="V136">
        <v>5</v>
      </c>
    </row>
    <row r="137" spans="1:22" x14ac:dyDescent="0.3">
      <c r="A137" s="4" t="s">
        <v>147</v>
      </c>
      <c r="B137" s="4"/>
      <c r="C137" s="4"/>
      <c r="D137" s="4"/>
      <c r="E137" s="4"/>
      <c r="F137" s="4"/>
      <c r="G137" s="4"/>
      <c r="H137" s="4">
        <v>1</v>
      </c>
      <c r="I137" s="4"/>
      <c r="J137" s="4"/>
      <c r="K137" s="4"/>
      <c r="L137" s="4"/>
      <c r="M137" s="4">
        <v>1</v>
      </c>
      <c r="N137" s="4"/>
      <c r="O137" s="4"/>
      <c r="P137" s="4">
        <v>1</v>
      </c>
      <c r="Q137" s="4"/>
      <c r="R137" s="4">
        <v>1</v>
      </c>
      <c r="S137" s="4">
        <v>1</v>
      </c>
      <c r="T137" s="4"/>
      <c r="U137" s="4"/>
      <c r="V137">
        <v>5</v>
      </c>
    </row>
    <row r="138" spans="1:22" x14ac:dyDescent="0.3">
      <c r="A138" s="4" t="s">
        <v>159</v>
      </c>
      <c r="B138" s="4"/>
      <c r="C138" s="4"/>
      <c r="D138" s="4">
        <v>1</v>
      </c>
      <c r="E138" s="4"/>
      <c r="F138" s="4"/>
      <c r="G138" s="4"/>
      <c r="H138" s="4">
        <v>1</v>
      </c>
      <c r="I138" s="4"/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>
        <v>2</v>
      </c>
      <c r="T138" s="4"/>
      <c r="U138" s="4"/>
      <c r="V138">
        <v>5</v>
      </c>
    </row>
    <row r="139" spans="1:22" x14ac:dyDescent="0.3">
      <c r="A139" s="4" t="s">
        <v>195</v>
      </c>
      <c r="B139" s="4"/>
      <c r="C139" s="4"/>
      <c r="D139" s="4">
        <v>1</v>
      </c>
      <c r="E139" s="4">
        <v>1</v>
      </c>
      <c r="F139" s="4"/>
      <c r="G139" s="4"/>
      <c r="H139" s="4"/>
      <c r="I139" s="4">
        <v>2</v>
      </c>
      <c r="J139" s="4"/>
      <c r="K139" s="4"/>
      <c r="L139" s="4"/>
      <c r="M139" s="4"/>
      <c r="N139" s="4"/>
      <c r="O139" s="4"/>
      <c r="P139" s="4"/>
      <c r="Q139" s="4">
        <v>1</v>
      </c>
      <c r="R139" s="4"/>
      <c r="S139" s="4"/>
      <c r="T139" s="4"/>
      <c r="U139" s="4"/>
      <c r="V139">
        <v>5</v>
      </c>
    </row>
    <row r="140" spans="1:22" x14ac:dyDescent="0.3">
      <c r="A140" s="4" t="s">
        <v>76</v>
      </c>
      <c r="B140" s="4"/>
      <c r="C140" s="4"/>
      <c r="D140" s="4">
        <v>1</v>
      </c>
      <c r="E140" s="4"/>
      <c r="F140" s="4"/>
      <c r="G140" s="4"/>
      <c r="H140" s="4"/>
      <c r="I140" s="4"/>
      <c r="J140" s="4"/>
      <c r="K140" s="4">
        <v>1</v>
      </c>
      <c r="L140" s="4"/>
      <c r="M140" s="4">
        <v>1</v>
      </c>
      <c r="N140" s="4"/>
      <c r="O140" s="4"/>
      <c r="P140" s="4">
        <v>1</v>
      </c>
      <c r="Q140" s="4"/>
      <c r="R140" s="4"/>
      <c r="S140" s="4">
        <v>1</v>
      </c>
      <c r="T140" s="4"/>
      <c r="U140" s="4"/>
      <c r="V140">
        <v>5</v>
      </c>
    </row>
    <row r="141" spans="1:22" x14ac:dyDescent="0.3">
      <c r="A141" s="4" t="s">
        <v>139</v>
      </c>
      <c r="B141" s="4"/>
      <c r="C141" s="4"/>
      <c r="D141" s="4"/>
      <c r="E141" s="4"/>
      <c r="F141" s="4">
        <v>1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>
        <v>2</v>
      </c>
      <c r="S141" s="4"/>
      <c r="T141" s="4">
        <v>1</v>
      </c>
      <c r="U141" s="4"/>
      <c r="V141">
        <v>4</v>
      </c>
    </row>
    <row r="142" spans="1:22" x14ac:dyDescent="0.3">
      <c r="A142" s="4" t="s">
        <v>171</v>
      </c>
      <c r="B142" s="4"/>
      <c r="C142" s="4"/>
      <c r="D142" s="4">
        <v>2</v>
      </c>
      <c r="E142" s="4"/>
      <c r="F142" s="4"/>
      <c r="G142" s="4"/>
      <c r="H142" s="4"/>
      <c r="I142" s="4"/>
      <c r="J142" s="4"/>
      <c r="K142" s="4"/>
      <c r="L142" s="4"/>
      <c r="M142" s="4"/>
      <c r="N142" s="4">
        <v>1</v>
      </c>
      <c r="O142" s="4"/>
      <c r="P142" s="4">
        <v>1</v>
      </c>
      <c r="Q142" s="4"/>
      <c r="R142" s="4"/>
      <c r="S142" s="4"/>
      <c r="T142" s="4"/>
      <c r="U142" s="4"/>
      <c r="V142">
        <v>4</v>
      </c>
    </row>
    <row r="143" spans="1:22" x14ac:dyDescent="0.3">
      <c r="A143" s="4" t="s">
        <v>180</v>
      </c>
      <c r="B143" s="4"/>
      <c r="C143" s="4"/>
      <c r="D143" s="4"/>
      <c r="E143" s="4"/>
      <c r="F143" s="4"/>
      <c r="G143" s="4"/>
      <c r="H143" s="4">
        <v>2</v>
      </c>
      <c r="I143" s="4">
        <v>1</v>
      </c>
      <c r="J143" s="4"/>
      <c r="K143" s="4"/>
      <c r="L143" s="4"/>
      <c r="M143" s="4">
        <v>1</v>
      </c>
      <c r="N143" s="4"/>
      <c r="O143" s="4"/>
      <c r="P143" s="4"/>
      <c r="Q143" s="4"/>
      <c r="R143" s="4"/>
      <c r="S143" s="4"/>
      <c r="T143" s="4"/>
      <c r="U143" s="4"/>
      <c r="V143">
        <v>4</v>
      </c>
    </row>
    <row r="144" spans="1:22" x14ac:dyDescent="0.3">
      <c r="A144" s="4" t="s">
        <v>107</v>
      </c>
      <c r="B144" s="4"/>
      <c r="C144" s="4"/>
      <c r="D144" s="4">
        <v>1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>
        <v>2</v>
      </c>
      <c r="V144">
        <v>3</v>
      </c>
    </row>
    <row r="145" spans="1:22" x14ac:dyDescent="0.3">
      <c r="A145" s="4" t="s">
        <v>22</v>
      </c>
      <c r="B145" s="4"/>
      <c r="C145" s="4">
        <v>1</v>
      </c>
      <c r="D145" s="4"/>
      <c r="E145" s="4">
        <v>1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>
        <v>1</v>
      </c>
      <c r="Q145" s="4"/>
      <c r="R145" s="4"/>
      <c r="S145" s="4"/>
      <c r="T145" s="4"/>
      <c r="U145" s="4"/>
      <c r="V145">
        <v>3</v>
      </c>
    </row>
    <row r="146" spans="1:22" x14ac:dyDescent="0.3">
      <c r="A146" s="4" t="s">
        <v>125</v>
      </c>
      <c r="B146" s="4"/>
      <c r="C146" s="4"/>
      <c r="D146" s="4"/>
      <c r="E146" s="4"/>
      <c r="F146" s="4"/>
      <c r="G146" s="4"/>
      <c r="H146" s="4">
        <v>1</v>
      </c>
      <c r="I146" s="4"/>
      <c r="J146" s="4">
        <v>1</v>
      </c>
      <c r="K146" s="4">
        <v>1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>
        <v>3</v>
      </c>
    </row>
    <row r="147" spans="1:22" x14ac:dyDescent="0.3">
      <c r="A147" s="4" t="s">
        <v>166</v>
      </c>
      <c r="B147" s="4"/>
      <c r="C147" s="4">
        <v>1</v>
      </c>
      <c r="D147" s="4"/>
      <c r="E147" s="4">
        <v>1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>
        <v>1</v>
      </c>
      <c r="T147" s="4"/>
      <c r="U147" s="4"/>
      <c r="V147">
        <v>3</v>
      </c>
    </row>
    <row r="148" spans="1:22" x14ac:dyDescent="0.3">
      <c r="A148" s="4" t="s">
        <v>191</v>
      </c>
      <c r="B148" s="4"/>
      <c r="C148" s="4"/>
      <c r="D148" s="4"/>
      <c r="E148" s="4"/>
      <c r="F148" s="4"/>
      <c r="G148" s="4"/>
      <c r="H148" s="4"/>
      <c r="I148" s="4"/>
      <c r="J148" s="4"/>
      <c r="K148" s="4">
        <v>1</v>
      </c>
      <c r="L148" s="4"/>
      <c r="M148" s="4"/>
      <c r="N148" s="4"/>
      <c r="O148" s="4"/>
      <c r="P148" s="4"/>
      <c r="Q148" s="4"/>
      <c r="R148" s="4">
        <v>1</v>
      </c>
      <c r="S148" s="4">
        <v>1</v>
      </c>
      <c r="T148" s="4"/>
      <c r="U148" s="4"/>
      <c r="V148">
        <v>3</v>
      </c>
    </row>
    <row r="149" spans="1:22" x14ac:dyDescent="0.3">
      <c r="A149" s="4" t="s">
        <v>179</v>
      </c>
      <c r="B149" s="4"/>
      <c r="C149" s="4"/>
      <c r="D149" s="4"/>
      <c r="E149" s="4"/>
      <c r="F149" s="4"/>
      <c r="G149" s="4"/>
      <c r="H149" s="4"/>
      <c r="I149" s="4"/>
      <c r="J149" s="4"/>
      <c r="K149" s="4">
        <v>1</v>
      </c>
      <c r="L149" s="4"/>
      <c r="M149" s="4"/>
      <c r="N149" s="4"/>
      <c r="O149" s="4"/>
      <c r="P149" s="4"/>
      <c r="Q149" s="4"/>
      <c r="R149" s="4"/>
      <c r="S149" s="4"/>
      <c r="T149" s="4">
        <v>1</v>
      </c>
      <c r="U149" s="4"/>
      <c r="V149">
        <v>2</v>
      </c>
    </row>
    <row r="150" spans="1:22" x14ac:dyDescent="0.3">
      <c r="A150" s="4" t="s">
        <v>183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>
        <v>2</v>
      </c>
      <c r="T150" s="4"/>
      <c r="U150" s="4"/>
      <c r="V150">
        <v>2</v>
      </c>
    </row>
    <row r="151" spans="1:22" x14ac:dyDescent="0.3">
      <c r="A151" s="4" t="s">
        <v>184</v>
      </c>
      <c r="B151" s="4"/>
      <c r="C151" s="4"/>
      <c r="D151" s="4"/>
      <c r="E151" s="4">
        <v>1</v>
      </c>
      <c r="F151" s="4"/>
      <c r="G151" s="4"/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>
        <v>2</v>
      </c>
    </row>
    <row r="152" spans="1:22" x14ac:dyDescent="0.3">
      <c r="A152" s="4" t="s">
        <v>54</v>
      </c>
      <c r="B152" s="4"/>
      <c r="C152" s="4"/>
      <c r="D152" s="4"/>
      <c r="E152" s="4"/>
      <c r="F152" s="4"/>
      <c r="G152" s="4"/>
      <c r="H152" s="4"/>
      <c r="I152" s="4"/>
      <c r="J152" s="4">
        <v>2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>
        <v>2</v>
      </c>
    </row>
    <row r="153" spans="1:22" x14ac:dyDescent="0.3">
      <c r="A153" s="4" t="s">
        <v>221</v>
      </c>
      <c r="B153" s="4"/>
      <c r="C153" s="4"/>
      <c r="D153" s="4">
        <v>1</v>
      </c>
      <c r="E153" s="4"/>
      <c r="F153" s="4"/>
      <c r="G153" s="4"/>
      <c r="H153" s="4"/>
      <c r="I153" s="4"/>
      <c r="J153" s="4"/>
      <c r="K153" s="4"/>
      <c r="L153" s="4"/>
      <c r="M153" s="4">
        <v>1</v>
      </c>
      <c r="N153" s="4"/>
      <c r="O153" s="4"/>
      <c r="P153" s="4"/>
      <c r="Q153" s="4"/>
      <c r="R153" s="4"/>
      <c r="S153" s="4"/>
      <c r="T153" s="4"/>
      <c r="U153" s="4"/>
      <c r="V153">
        <v>2</v>
      </c>
    </row>
    <row r="154" spans="1:22" x14ac:dyDescent="0.3">
      <c r="A154" s="4" t="s">
        <v>106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>
        <v>1</v>
      </c>
      <c r="Q154" s="4"/>
      <c r="R154" s="4"/>
      <c r="S154" s="4"/>
      <c r="T154" s="4"/>
      <c r="U154" s="4"/>
      <c r="V154">
        <v>1</v>
      </c>
    </row>
    <row r="155" spans="1:22" x14ac:dyDescent="0.3">
      <c r="A155" s="4" t="s">
        <v>109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>
        <v>1</v>
      </c>
      <c r="T155" s="4"/>
      <c r="U155" s="4"/>
      <c r="V155">
        <v>1</v>
      </c>
    </row>
    <row r="156" spans="1:22" x14ac:dyDescent="0.3">
      <c r="A156" s="4" t="s">
        <v>26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>
        <v>1</v>
      </c>
      <c r="V156">
        <v>1</v>
      </c>
    </row>
    <row r="157" spans="1:22" x14ac:dyDescent="0.3">
      <c r="A157" s="4" t="s">
        <v>131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>
        <v>1</v>
      </c>
      <c r="O157" s="4"/>
      <c r="P157" s="4"/>
      <c r="Q157" s="4"/>
      <c r="R157" s="4"/>
      <c r="S157" s="4"/>
      <c r="T157" s="4"/>
      <c r="U157" s="4"/>
      <c r="V157">
        <v>1</v>
      </c>
    </row>
    <row r="158" spans="1:22" x14ac:dyDescent="0.3">
      <c r="A158" s="4" t="s">
        <v>150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>
        <v>1</v>
      </c>
      <c r="O158" s="4"/>
      <c r="P158" s="4"/>
      <c r="Q158" s="4"/>
      <c r="R158" s="4"/>
      <c r="S158" s="4"/>
      <c r="T158" s="4"/>
      <c r="U158" s="4"/>
      <c r="V158">
        <v>1</v>
      </c>
    </row>
    <row r="159" spans="1:22" x14ac:dyDescent="0.3">
      <c r="A159" s="4" t="s">
        <v>39</v>
      </c>
      <c r="B159" s="4"/>
      <c r="C159" s="4"/>
      <c r="D159" s="4"/>
      <c r="E159" s="4"/>
      <c r="F159" s="4"/>
      <c r="G159" s="4"/>
      <c r="H159" s="4"/>
      <c r="I159" s="4"/>
      <c r="J159" s="4"/>
      <c r="K159" s="4">
        <v>1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>
        <v>1</v>
      </c>
    </row>
    <row r="160" spans="1:22" x14ac:dyDescent="0.3">
      <c r="A160" s="4" t="s">
        <v>187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>
        <v>1</v>
      </c>
      <c r="T160" s="4"/>
      <c r="U160" s="4"/>
      <c r="V160">
        <v>1</v>
      </c>
    </row>
    <row r="161" spans="1:22" x14ac:dyDescent="0.3">
      <c r="A161" s="4" t="s">
        <v>53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1</v>
      </c>
      <c r="O161" s="4"/>
      <c r="P161" s="4"/>
      <c r="Q161" s="4"/>
      <c r="R161" s="4"/>
      <c r="S161" s="4"/>
      <c r="T161" s="4"/>
      <c r="U161" s="4"/>
      <c r="V161">
        <v>1</v>
      </c>
    </row>
    <row r="162" spans="1:22" x14ac:dyDescent="0.3">
      <c r="A162" s="4" t="s">
        <v>192</v>
      </c>
      <c r="B162" s="4"/>
      <c r="C162" s="4"/>
      <c r="D162" s="4">
        <v>1</v>
      </c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>
        <v>1</v>
      </c>
    </row>
    <row r="163" spans="1:22" x14ac:dyDescent="0.3">
      <c r="A163" s="4" t="s">
        <v>196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>
        <v>1</v>
      </c>
      <c r="T163" s="4"/>
      <c r="U163" s="4"/>
      <c r="V163">
        <v>1</v>
      </c>
    </row>
    <row r="164" spans="1:22" x14ac:dyDescent="0.3">
      <c r="A164" s="4" t="s">
        <v>63</v>
      </c>
      <c r="B164" s="4"/>
      <c r="C164" s="4"/>
      <c r="D164" s="4">
        <v>1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>
        <v>1</v>
      </c>
    </row>
    <row r="165" spans="1:22" x14ac:dyDescent="0.3">
      <c r="A165" s="4" t="s">
        <v>205</v>
      </c>
      <c r="B165" s="4"/>
      <c r="C165" s="4"/>
      <c r="D165" s="4"/>
      <c r="E165" s="4"/>
      <c r="F165" s="4"/>
      <c r="G165" s="4"/>
      <c r="H165" s="4"/>
      <c r="I165" s="4"/>
      <c r="J165" s="4"/>
      <c r="K165" s="4">
        <v>1</v>
      </c>
      <c r="L165" s="4"/>
      <c r="M165" s="4"/>
      <c r="N165" s="4"/>
      <c r="O165" s="4"/>
      <c r="P165" s="4"/>
      <c r="Q165" s="4"/>
      <c r="R165" s="4"/>
      <c r="S165" s="4"/>
      <c r="T165" s="4"/>
      <c r="U165" s="4"/>
      <c r="V165">
        <v>1</v>
      </c>
    </row>
    <row r="166" spans="1:22" x14ac:dyDescent="0.3">
      <c r="A166" s="6" t="s">
        <v>69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>
        <v>1</v>
      </c>
      <c r="S166" s="6"/>
      <c r="T166" s="6"/>
      <c r="U166" s="6"/>
      <c r="V166">
        <v>1</v>
      </c>
    </row>
  </sheetData>
  <autoFilter ref="A1:V1" xr:uid="{00000000-0009-0000-0000-000002000000}">
    <sortState xmlns:xlrd2="http://schemas.microsoft.com/office/spreadsheetml/2017/richdata2" ref="A2:V166">
      <sortCondition descending="1" ref="V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67"/>
  <sheetViews>
    <sheetView workbookViewId="0">
      <selection activeCell="F1" sqref="A1:XFD1"/>
    </sheetView>
  </sheetViews>
  <sheetFormatPr defaultColWidth="8.88671875" defaultRowHeight="14.4" x14ac:dyDescent="0.3"/>
  <cols>
    <col min="1" max="1" width="60.44140625" customWidth="1"/>
  </cols>
  <sheetData>
    <row r="1" spans="1:24" x14ac:dyDescent="0.3">
      <c r="A1" t="s">
        <v>81</v>
      </c>
      <c r="B1" t="s">
        <v>231</v>
      </c>
      <c r="C1" t="s">
        <v>232</v>
      </c>
      <c r="D1" t="s">
        <v>233</v>
      </c>
      <c r="E1" t="s">
        <v>234</v>
      </c>
      <c r="F1" t="s">
        <v>235</v>
      </c>
      <c r="G1" t="s">
        <v>236</v>
      </c>
      <c r="H1" t="s">
        <v>237</v>
      </c>
      <c r="I1" t="s">
        <v>238</v>
      </c>
      <c r="J1" t="s">
        <v>239</v>
      </c>
      <c r="K1" t="s">
        <v>240</v>
      </c>
      <c r="L1" t="s">
        <v>241</v>
      </c>
      <c r="M1" t="s">
        <v>242</v>
      </c>
      <c r="N1" t="s">
        <v>243</v>
      </c>
      <c r="O1" t="s">
        <v>244</v>
      </c>
      <c r="P1" t="s">
        <v>245</v>
      </c>
      <c r="Q1" t="s">
        <v>246</v>
      </c>
      <c r="R1" t="s">
        <v>247</v>
      </c>
      <c r="S1" t="s">
        <v>248</v>
      </c>
      <c r="T1" t="s">
        <v>249</v>
      </c>
      <c r="U1" t="s">
        <v>250</v>
      </c>
      <c r="V1" t="s">
        <v>251</v>
      </c>
      <c r="W1" t="s">
        <v>252</v>
      </c>
      <c r="X1" t="s">
        <v>683</v>
      </c>
    </row>
    <row r="2" spans="1:24" x14ac:dyDescent="0.3">
      <c r="A2" t="s">
        <v>255</v>
      </c>
      <c r="M2">
        <v>1</v>
      </c>
      <c r="X2">
        <f t="shared" ref="X2:X33" si="0">SUM(B2:W2)</f>
        <v>1</v>
      </c>
    </row>
    <row r="3" spans="1:24" x14ac:dyDescent="0.3">
      <c r="A3" t="s">
        <v>257</v>
      </c>
      <c r="R3">
        <v>1</v>
      </c>
      <c r="X3">
        <f t="shared" si="0"/>
        <v>1</v>
      </c>
    </row>
    <row r="4" spans="1:24" x14ac:dyDescent="0.3">
      <c r="A4" t="s">
        <v>22</v>
      </c>
      <c r="I4">
        <v>1</v>
      </c>
      <c r="X4">
        <f t="shared" si="0"/>
        <v>1</v>
      </c>
    </row>
    <row r="5" spans="1:24" x14ac:dyDescent="0.3">
      <c r="A5" t="s">
        <v>269</v>
      </c>
      <c r="B5">
        <v>1</v>
      </c>
      <c r="X5">
        <f t="shared" si="0"/>
        <v>1</v>
      </c>
    </row>
    <row r="6" spans="1:24" x14ac:dyDescent="0.3">
      <c r="A6" t="s">
        <v>270</v>
      </c>
      <c r="M6">
        <v>1</v>
      </c>
      <c r="X6">
        <f t="shared" si="0"/>
        <v>1</v>
      </c>
    </row>
    <row r="7" spans="1:24" x14ac:dyDescent="0.3">
      <c r="A7" t="s">
        <v>271</v>
      </c>
      <c r="G7">
        <v>1</v>
      </c>
      <c r="X7">
        <f t="shared" si="0"/>
        <v>1</v>
      </c>
    </row>
    <row r="8" spans="1:24" x14ac:dyDescent="0.3">
      <c r="A8" t="s">
        <v>27</v>
      </c>
      <c r="W8">
        <v>1</v>
      </c>
      <c r="X8">
        <f t="shared" si="0"/>
        <v>1</v>
      </c>
    </row>
    <row r="9" spans="1:24" x14ac:dyDescent="0.3">
      <c r="A9" t="s">
        <v>275</v>
      </c>
      <c r="R9">
        <v>1</v>
      </c>
      <c r="X9">
        <f t="shared" si="0"/>
        <v>1</v>
      </c>
    </row>
    <row r="10" spans="1:24" x14ac:dyDescent="0.3">
      <c r="A10" t="s">
        <v>35</v>
      </c>
      <c r="S10">
        <v>1</v>
      </c>
      <c r="X10">
        <f t="shared" si="0"/>
        <v>1</v>
      </c>
    </row>
    <row r="11" spans="1:24" x14ac:dyDescent="0.3">
      <c r="A11" t="s">
        <v>280</v>
      </c>
      <c r="R11">
        <v>1</v>
      </c>
      <c r="X11">
        <f t="shared" si="0"/>
        <v>1</v>
      </c>
    </row>
    <row r="12" spans="1:24" x14ac:dyDescent="0.3">
      <c r="A12" t="s">
        <v>155</v>
      </c>
      <c r="S12">
        <v>1</v>
      </c>
      <c r="X12">
        <f t="shared" si="0"/>
        <v>1</v>
      </c>
    </row>
    <row r="13" spans="1:24" x14ac:dyDescent="0.3">
      <c r="A13" t="s">
        <v>159</v>
      </c>
      <c r="R13">
        <v>1</v>
      </c>
      <c r="X13">
        <f t="shared" si="0"/>
        <v>1</v>
      </c>
    </row>
    <row r="14" spans="1:24" x14ac:dyDescent="0.3">
      <c r="A14" t="s">
        <v>174</v>
      </c>
      <c r="N14">
        <v>1</v>
      </c>
      <c r="X14">
        <f t="shared" si="0"/>
        <v>1</v>
      </c>
    </row>
    <row r="15" spans="1:24" x14ac:dyDescent="0.3">
      <c r="A15" t="s">
        <v>182</v>
      </c>
      <c r="M15">
        <v>1</v>
      </c>
      <c r="X15">
        <f t="shared" si="0"/>
        <v>1</v>
      </c>
    </row>
    <row r="16" spans="1:24" x14ac:dyDescent="0.3">
      <c r="A16" t="s">
        <v>287</v>
      </c>
      <c r="T16">
        <v>1</v>
      </c>
      <c r="X16">
        <f t="shared" si="0"/>
        <v>1</v>
      </c>
    </row>
    <row r="17" spans="1:24" x14ac:dyDescent="0.3">
      <c r="A17" t="s">
        <v>295</v>
      </c>
      <c r="J17">
        <v>1</v>
      </c>
      <c r="X17">
        <f t="shared" si="0"/>
        <v>1</v>
      </c>
    </row>
    <row r="18" spans="1:24" x14ac:dyDescent="0.3">
      <c r="A18" t="s">
        <v>201</v>
      </c>
      <c r="D18">
        <v>1</v>
      </c>
      <c r="X18">
        <f t="shared" si="0"/>
        <v>1</v>
      </c>
    </row>
    <row r="19" spans="1:24" x14ac:dyDescent="0.3">
      <c r="A19" t="s">
        <v>206</v>
      </c>
      <c r="N19">
        <v>1</v>
      </c>
      <c r="X19">
        <f t="shared" si="0"/>
        <v>1</v>
      </c>
    </row>
    <row r="20" spans="1:24" x14ac:dyDescent="0.3">
      <c r="A20" t="s">
        <v>301</v>
      </c>
      <c r="J20">
        <v>1</v>
      </c>
      <c r="X20">
        <f t="shared" si="0"/>
        <v>1</v>
      </c>
    </row>
    <row r="21" spans="1:24" x14ac:dyDescent="0.3">
      <c r="A21" t="s">
        <v>262</v>
      </c>
      <c r="B21">
        <v>1</v>
      </c>
      <c r="F21">
        <v>1</v>
      </c>
      <c r="X21">
        <f t="shared" si="0"/>
        <v>2</v>
      </c>
    </row>
    <row r="22" spans="1:24" x14ac:dyDescent="0.3">
      <c r="A22" t="s">
        <v>277</v>
      </c>
      <c r="S22">
        <v>1</v>
      </c>
      <c r="T22">
        <v>1</v>
      </c>
      <c r="X22">
        <f t="shared" si="0"/>
        <v>2</v>
      </c>
    </row>
    <row r="23" spans="1:24" x14ac:dyDescent="0.3">
      <c r="A23" t="s">
        <v>162</v>
      </c>
      <c r="N23">
        <v>2</v>
      </c>
      <c r="X23">
        <f t="shared" si="0"/>
        <v>2</v>
      </c>
    </row>
    <row r="24" spans="1:24" x14ac:dyDescent="0.3">
      <c r="A24" t="s">
        <v>43</v>
      </c>
      <c r="T24">
        <v>2</v>
      </c>
      <c r="X24">
        <f t="shared" si="0"/>
        <v>2</v>
      </c>
    </row>
    <row r="25" spans="1:24" x14ac:dyDescent="0.3">
      <c r="A25" t="s">
        <v>47</v>
      </c>
      <c r="B25">
        <v>1</v>
      </c>
      <c r="I25">
        <v>1</v>
      </c>
      <c r="X25">
        <f t="shared" si="0"/>
        <v>2</v>
      </c>
    </row>
    <row r="26" spans="1:24" x14ac:dyDescent="0.3">
      <c r="A26" t="s">
        <v>186</v>
      </c>
      <c r="I26">
        <v>1</v>
      </c>
      <c r="U26">
        <v>1</v>
      </c>
      <c r="X26">
        <f t="shared" si="0"/>
        <v>2</v>
      </c>
    </row>
    <row r="27" spans="1:24" x14ac:dyDescent="0.3">
      <c r="A27" t="s">
        <v>193</v>
      </c>
      <c r="N27">
        <v>1</v>
      </c>
      <c r="U27">
        <v>1</v>
      </c>
      <c r="X27">
        <f t="shared" si="0"/>
        <v>2</v>
      </c>
    </row>
    <row r="28" spans="1:24" x14ac:dyDescent="0.3">
      <c r="A28" t="s">
        <v>305</v>
      </c>
      <c r="R28">
        <v>1</v>
      </c>
      <c r="S28">
        <v>1</v>
      </c>
      <c r="X28">
        <f t="shared" si="0"/>
        <v>2</v>
      </c>
    </row>
    <row r="29" spans="1:24" x14ac:dyDescent="0.3">
      <c r="A29" s="6" t="s">
        <v>108</v>
      </c>
      <c r="I29">
        <v>1</v>
      </c>
      <c r="K29">
        <v>1</v>
      </c>
      <c r="M29">
        <v>1</v>
      </c>
      <c r="X29">
        <f t="shared" si="0"/>
        <v>3</v>
      </c>
    </row>
    <row r="30" spans="1:24" x14ac:dyDescent="0.3">
      <c r="A30" t="s">
        <v>261</v>
      </c>
      <c r="C30">
        <v>1</v>
      </c>
      <c r="G30">
        <v>1</v>
      </c>
      <c r="N30">
        <v>1</v>
      </c>
      <c r="X30">
        <f t="shared" si="0"/>
        <v>3</v>
      </c>
    </row>
    <row r="31" spans="1:24" x14ac:dyDescent="0.3">
      <c r="A31" t="s">
        <v>20</v>
      </c>
      <c r="G31">
        <v>1</v>
      </c>
      <c r="I31">
        <v>1</v>
      </c>
      <c r="N31">
        <v>1</v>
      </c>
      <c r="X31">
        <f t="shared" si="0"/>
        <v>3</v>
      </c>
    </row>
    <row r="32" spans="1:24" x14ac:dyDescent="0.3">
      <c r="A32" t="s">
        <v>264</v>
      </c>
      <c r="S32">
        <v>1</v>
      </c>
      <c r="W32">
        <v>2</v>
      </c>
      <c r="X32">
        <f t="shared" si="0"/>
        <v>3</v>
      </c>
    </row>
    <row r="33" spans="1:24" x14ac:dyDescent="0.3">
      <c r="A33" t="s">
        <v>41</v>
      </c>
      <c r="H33">
        <v>1</v>
      </c>
      <c r="U33">
        <v>1</v>
      </c>
      <c r="W33">
        <v>1</v>
      </c>
      <c r="X33">
        <f t="shared" si="0"/>
        <v>3</v>
      </c>
    </row>
    <row r="34" spans="1:24" x14ac:dyDescent="0.3">
      <c r="A34" t="s">
        <v>289</v>
      </c>
      <c r="Q34">
        <v>2</v>
      </c>
      <c r="U34">
        <v>1</v>
      </c>
      <c r="X34">
        <f t="shared" ref="X34:X65" si="1">SUM(B34:W34)</f>
        <v>3</v>
      </c>
    </row>
    <row r="35" spans="1:24" x14ac:dyDescent="0.3">
      <c r="A35" t="s">
        <v>214</v>
      </c>
      <c r="J35">
        <v>1</v>
      </c>
      <c r="S35">
        <v>1</v>
      </c>
      <c r="T35">
        <v>1</v>
      </c>
      <c r="X35">
        <f t="shared" si="1"/>
        <v>3</v>
      </c>
    </row>
    <row r="36" spans="1:24" x14ac:dyDescent="0.3">
      <c r="A36" t="s">
        <v>254</v>
      </c>
      <c r="G36">
        <v>3</v>
      </c>
      <c r="I36">
        <v>1</v>
      </c>
      <c r="X36">
        <f t="shared" si="1"/>
        <v>4</v>
      </c>
    </row>
    <row r="37" spans="1:24" x14ac:dyDescent="0.3">
      <c r="A37" t="s">
        <v>26</v>
      </c>
      <c r="M37">
        <v>1</v>
      </c>
      <c r="N37">
        <v>1</v>
      </c>
      <c r="S37">
        <v>1</v>
      </c>
      <c r="W37">
        <v>1</v>
      </c>
      <c r="X37">
        <f t="shared" si="1"/>
        <v>4</v>
      </c>
    </row>
    <row r="38" spans="1:24" x14ac:dyDescent="0.3">
      <c r="A38" t="s">
        <v>133</v>
      </c>
      <c r="G38">
        <v>2</v>
      </c>
      <c r="I38">
        <v>1</v>
      </c>
      <c r="L38">
        <v>1</v>
      </c>
      <c r="X38">
        <f t="shared" si="1"/>
        <v>4</v>
      </c>
    </row>
    <row r="39" spans="1:24" x14ac:dyDescent="0.3">
      <c r="A39" t="s">
        <v>37</v>
      </c>
      <c r="B39">
        <v>1</v>
      </c>
      <c r="I39">
        <v>1</v>
      </c>
      <c r="J39">
        <v>1</v>
      </c>
      <c r="S39">
        <v>1</v>
      </c>
      <c r="X39">
        <f t="shared" si="1"/>
        <v>4</v>
      </c>
    </row>
    <row r="40" spans="1:24" x14ac:dyDescent="0.3">
      <c r="A40" t="s">
        <v>279</v>
      </c>
      <c r="D40">
        <v>1</v>
      </c>
      <c r="J40">
        <v>1</v>
      </c>
      <c r="N40">
        <v>1</v>
      </c>
      <c r="S40">
        <v>1</v>
      </c>
      <c r="X40">
        <f t="shared" si="1"/>
        <v>4</v>
      </c>
    </row>
    <row r="41" spans="1:24" x14ac:dyDescent="0.3">
      <c r="A41" t="s">
        <v>154</v>
      </c>
      <c r="D41">
        <v>1</v>
      </c>
      <c r="R41">
        <v>1</v>
      </c>
      <c r="S41">
        <v>1</v>
      </c>
      <c r="U41">
        <v>1</v>
      </c>
      <c r="X41">
        <f t="shared" si="1"/>
        <v>4</v>
      </c>
    </row>
    <row r="42" spans="1:24" x14ac:dyDescent="0.3">
      <c r="A42" t="s">
        <v>157</v>
      </c>
      <c r="G42">
        <v>1</v>
      </c>
      <c r="J42">
        <v>1</v>
      </c>
      <c r="Q42">
        <v>2</v>
      </c>
      <c r="X42">
        <f t="shared" si="1"/>
        <v>4</v>
      </c>
    </row>
    <row r="43" spans="1:24" x14ac:dyDescent="0.3">
      <c r="A43" t="s">
        <v>188</v>
      </c>
      <c r="D43">
        <v>2</v>
      </c>
      <c r="E43">
        <v>1</v>
      </c>
      <c r="W43">
        <v>1</v>
      </c>
      <c r="X43">
        <f t="shared" si="1"/>
        <v>4</v>
      </c>
    </row>
    <row r="44" spans="1:24" x14ac:dyDescent="0.3">
      <c r="A44" t="s">
        <v>60</v>
      </c>
      <c r="G44">
        <v>2</v>
      </c>
      <c r="V44">
        <v>1</v>
      </c>
      <c r="W44">
        <v>1</v>
      </c>
      <c r="X44">
        <f t="shared" si="1"/>
        <v>4</v>
      </c>
    </row>
    <row r="45" spans="1:24" x14ac:dyDescent="0.3">
      <c r="A45" t="s">
        <v>298</v>
      </c>
      <c r="B45">
        <v>1</v>
      </c>
      <c r="F45">
        <v>1</v>
      </c>
      <c r="N45">
        <v>2</v>
      </c>
      <c r="X45">
        <f t="shared" si="1"/>
        <v>4</v>
      </c>
    </row>
    <row r="46" spans="1:24" x14ac:dyDescent="0.3">
      <c r="A46" t="s">
        <v>306</v>
      </c>
      <c r="B46">
        <v>1</v>
      </c>
      <c r="L46">
        <v>1</v>
      </c>
      <c r="P46">
        <v>1</v>
      </c>
      <c r="S46">
        <v>1</v>
      </c>
      <c r="X46">
        <f t="shared" si="1"/>
        <v>4</v>
      </c>
    </row>
    <row r="47" spans="1:24" x14ac:dyDescent="0.3">
      <c r="A47" t="s">
        <v>216</v>
      </c>
      <c r="F47">
        <v>1</v>
      </c>
      <c r="Q47">
        <v>1</v>
      </c>
      <c r="R47">
        <v>1</v>
      </c>
      <c r="T47">
        <v>1</v>
      </c>
      <c r="X47">
        <f t="shared" si="1"/>
        <v>4</v>
      </c>
    </row>
    <row r="48" spans="1:24" x14ac:dyDescent="0.3">
      <c r="A48" t="s">
        <v>69</v>
      </c>
      <c r="D48">
        <v>2</v>
      </c>
      <c r="E48">
        <v>1</v>
      </c>
      <c r="K48">
        <v>1</v>
      </c>
      <c r="X48">
        <f t="shared" si="1"/>
        <v>4</v>
      </c>
    </row>
    <row r="49" spans="1:24" x14ac:dyDescent="0.3">
      <c r="A49" t="s">
        <v>75</v>
      </c>
      <c r="C49">
        <v>1</v>
      </c>
      <c r="M49">
        <v>1</v>
      </c>
      <c r="R49">
        <v>1</v>
      </c>
      <c r="W49">
        <v>1</v>
      </c>
      <c r="X49">
        <f t="shared" si="1"/>
        <v>4</v>
      </c>
    </row>
    <row r="50" spans="1:24" x14ac:dyDescent="0.3">
      <c r="A50" t="s">
        <v>274</v>
      </c>
      <c r="B50">
        <v>1</v>
      </c>
      <c r="D50">
        <v>1</v>
      </c>
      <c r="J50">
        <v>1</v>
      </c>
      <c r="K50">
        <v>1</v>
      </c>
      <c r="M50">
        <v>1</v>
      </c>
      <c r="U50">
        <v>1</v>
      </c>
      <c r="X50">
        <f t="shared" si="1"/>
        <v>6</v>
      </c>
    </row>
    <row r="51" spans="1:24" x14ac:dyDescent="0.3">
      <c r="A51" t="s">
        <v>304</v>
      </c>
      <c r="E51">
        <v>1</v>
      </c>
      <c r="F51">
        <v>1</v>
      </c>
      <c r="I51">
        <v>1</v>
      </c>
      <c r="M51">
        <v>1</v>
      </c>
      <c r="S51">
        <v>1</v>
      </c>
      <c r="U51">
        <v>1</v>
      </c>
      <c r="X51">
        <f t="shared" si="1"/>
        <v>6</v>
      </c>
    </row>
    <row r="52" spans="1:24" x14ac:dyDescent="0.3">
      <c r="A52" t="s">
        <v>222</v>
      </c>
      <c r="J52">
        <v>1</v>
      </c>
      <c r="N52">
        <v>2</v>
      </c>
      <c r="R52">
        <v>1</v>
      </c>
      <c r="S52">
        <v>1</v>
      </c>
      <c r="W52">
        <v>1</v>
      </c>
      <c r="X52">
        <f t="shared" si="1"/>
        <v>6</v>
      </c>
    </row>
    <row r="53" spans="1:24" x14ac:dyDescent="0.3">
      <c r="A53" t="s">
        <v>39</v>
      </c>
      <c r="M53">
        <v>3</v>
      </c>
      <c r="N53">
        <v>1</v>
      </c>
      <c r="O53">
        <v>1</v>
      </c>
      <c r="Q53">
        <v>1</v>
      </c>
      <c r="V53">
        <v>1</v>
      </c>
      <c r="X53">
        <f t="shared" si="1"/>
        <v>7</v>
      </c>
    </row>
    <row r="54" spans="1:24" x14ac:dyDescent="0.3">
      <c r="A54" t="s">
        <v>302</v>
      </c>
      <c r="D54">
        <v>1</v>
      </c>
      <c r="E54">
        <v>1</v>
      </c>
      <c r="J54">
        <v>1</v>
      </c>
      <c r="L54">
        <v>2</v>
      </c>
      <c r="M54">
        <v>1</v>
      </c>
      <c r="S54">
        <v>1</v>
      </c>
      <c r="X54">
        <f t="shared" si="1"/>
        <v>7</v>
      </c>
    </row>
    <row r="55" spans="1:24" x14ac:dyDescent="0.3">
      <c r="A55" t="s">
        <v>74</v>
      </c>
      <c r="C55">
        <v>1</v>
      </c>
      <c r="E55">
        <v>1</v>
      </c>
      <c r="H55">
        <v>1</v>
      </c>
      <c r="K55">
        <v>1</v>
      </c>
      <c r="O55">
        <v>2</v>
      </c>
      <c r="R55">
        <v>1</v>
      </c>
      <c r="T55">
        <v>1</v>
      </c>
      <c r="X55">
        <f t="shared" si="1"/>
        <v>8</v>
      </c>
    </row>
    <row r="56" spans="1:24" x14ac:dyDescent="0.3">
      <c r="A56" t="s">
        <v>317</v>
      </c>
      <c r="B56">
        <v>2</v>
      </c>
      <c r="G56">
        <v>6</v>
      </c>
      <c r="X56">
        <f t="shared" si="1"/>
        <v>8</v>
      </c>
    </row>
    <row r="57" spans="1:24" x14ac:dyDescent="0.3">
      <c r="A57" t="s">
        <v>109</v>
      </c>
      <c r="B57">
        <v>2</v>
      </c>
      <c r="D57">
        <v>2</v>
      </c>
      <c r="F57">
        <v>1</v>
      </c>
      <c r="J57">
        <v>1</v>
      </c>
      <c r="L57">
        <v>1</v>
      </c>
      <c r="S57">
        <v>2</v>
      </c>
      <c r="X57">
        <f t="shared" si="1"/>
        <v>9</v>
      </c>
    </row>
    <row r="58" spans="1:24" x14ac:dyDescent="0.3">
      <c r="A58" t="s">
        <v>61</v>
      </c>
      <c r="I58">
        <v>7</v>
      </c>
      <c r="J58">
        <v>1</v>
      </c>
      <c r="S58">
        <v>1</v>
      </c>
      <c r="X58">
        <f t="shared" si="1"/>
        <v>9</v>
      </c>
    </row>
    <row r="59" spans="1:24" x14ac:dyDescent="0.3">
      <c r="A59" t="s">
        <v>158</v>
      </c>
      <c r="B59">
        <v>2</v>
      </c>
      <c r="G59">
        <v>1</v>
      </c>
      <c r="H59">
        <v>2</v>
      </c>
      <c r="J59">
        <v>1</v>
      </c>
      <c r="L59">
        <v>1</v>
      </c>
      <c r="N59">
        <v>1</v>
      </c>
      <c r="W59">
        <v>2</v>
      </c>
      <c r="X59">
        <f t="shared" si="1"/>
        <v>10</v>
      </c>
    </row>
    <row r="60" spans="1:24" x14ac:dyDescent="0.3">
      <c r="A60" t="s">
        <v>293</v>
      </c>
      <c r="J60">
        <v>2</v>
      </c>
      <c r="L60">
        <v>2</v>
      </c>
      <c r="N60">
        <v>1</v>
      </c>
      <c r="O60">
        <v>1</v>
      </c>
      <c r="P60">
        <v>1</v>
      </c>
      <c r="S60">
        <v>1</v>
      </c>
      <c r="U60">
        <v>1</v>
      </c>
      <c r="V60">
        <v>1</v>
      </c>
      <c r="W60">
        <v>1</v>
      </c>
      <c r="X60">
        <f t="shared" si="1"/>
        <v>11</v>
      </c>
    </row>
    <row r="61" spans="1:24" x14ac:dyDescent="0.3">
      <c r="A61" t="s">
        <v>315</v>
      </c>
      <c r="I61">
        <v>1</v>
      </c>
      <c r="K61">
        <v>5</v>
      </c>
      <c r="M61">
        <v>1</v>
      </c>
      <c r="N61">
        <v>2</v>
      </c>
      <c r="R61">
        <v>1</v>
      </c>
      <c r="U61">
        <v>1</v>
      </c>
      <c r="X61">
        <f t="shared" si="1"/>
        <v>11</v>
      </c>
    </row>
    <row r="62" spans="1:24" x14ac:dyDescent="0.3">
      <c r="A62" t="s">
        <v>54</v>
      </c>
      <c r="B62">
        <v>1</v>
      </c>
      <c r="C62">
        <v>1</v>
      </c>
      <c r="F62">
        <v>5</v>
      </c>
      <c r="N62">
        <v>2</v>
      </c>
      <c r="Q62">
        <v>2</v>
      </c>
      <c r="T62">
        <v>1</v>
      </c>
      <c r="U62">
        <v>1</v>
      </c>
      <c r="X62">
        <f t="shared" si="1"/>
        <v>13</v>
      </c>
    </row>
    <row r="63" spans="1:24" x14ac:dyDescent="0.3">
      <c r="A63" t="s">
        <v>194</v>
      </c>
      <c r="B63">
        <v>2</v>
      </c>
      <c r="F63">
        <v>5</v>
      </c>
      <c r="G63">
        <v>1</v>
      </c>
      <c r="L63">
        <v>1</v>
      </c>
      <c r="M63">
        <v>1</v>
      </c>
      <c r="N63">
        <v>3</v>
      </c>
      <c r="X63">
        <f t="shared" si="1"/>
        <v>13</v>
      </c>
    </row>
    <row r="64" spans="1:24" x14ac:dyDescent="0.3">
      <c r="A64" t="s">
        <v>307</v>
      </c>
      <c r="B64">
        <v>6</v>
      </c>
      <c r="D64">
        <v>1</v>
      </c>
      <c r="E64">
        <v>1</v>
      </c>
      <c r="I64">
        <v>1</v>
      </c>
      <c r="J64">
        <v>1</v>
      </c>
      <c r="L64">
        <v>3</v>
      </c>
      <c r="X64">
        <f t="shared" si="1"/>
        <v>13</v>
      </c>
    </row>
    <row r="65" spans="1:24" x14ac:dyDescent="0.3">
      <c r="A65" t="s">
        <v>260</v>
      </c>
      <c r="E65">
        <v>1</v>
      </c>
      <c r="G65">
        <v>1</v>
      </c>
      <c r="H65">
        <v>1</v>
      </c>
      <c r="J65">
        <v>1</v>
      </c>
      <c r="K65">
        <v>1</v>
      </c>
      <c r="L65">
        <v>2</v>
      </c>
      <c r="M65">
        <v>4</v>
      </c>
      <c r="O65">
        <v>1</v>
      </c>
      <c r="Q65">
        <v>2</v>
      </c>
      <c r="X65">
        <f t="shared" si="1"/>
        <v>14</v>
      </c>
    </row>
    <row r="66" spans="1:24" x14ac:dyDescent="0.3">
      <c r="A66" t="s">
        <v>282</v>
      </c>
      <c r="B66">
        <v>2</v>
      </c>
      <c r="J66">
        <v>1</v>
      </c>
      <c r="L66">
        <v>1</v>
      </c>
      <c r="M66">
        <v>1</v>
      </c>
      <c r="R66">
        <v>3</v>
      </c>
      <c r="S66">
        <v>1</v>
      </c>
      <c r="T66">
        <v>1</v>
      </c>
      <c r="V66">
        <v>2</v>
      </c>
      <c r="W66">
        <v>2</v>
      </c>
      <c r="X66">
        <f t="shared" ref="X66:X97" si="2">SUM(B66:W66)</f>
        <v>14</v>
      </c>
    </row>
    <row r="67" spans="1:24" x14ac:dyDescent="0.3">
      <c r="A67" t="s">
        <v>170</v>
      </c>
      <c r="B67">
        <v>1</v>
      </c>
      <c r="D67">
        <v>2</v>
      </c>
      <c r="I67">
        <v>1</v>
      </c>
      <c r="J67">
        <v>1</v>
      </c>
      <c r="L67">
        <v>1</v>
      </c>
      <c r="N67">
        <v>1</v>
      </c>
      <c r="O67">
        <v>1</v>
      </c>
      <c r="S67">
        <v>1</v>
      </c>
      <c r="T67">
        <v>5</v>
      </c>
      <c r="X67">
        <f t="shared" si="2"/>
        <v>14</v>
      </c>
    </row>
    <row r="68" spans="1:24" x14ac:dyDescent="0.3">
      <c r="A68" t="s">
        <v>183</v>
      </c>
      <c r="B68">
        <v>3</v>
      </c>
      <c r="F68">
        <v>1</v>
      </c>
      <c r="H68">
        <v>1</v>
      </c>
      <c r="I68">
        <v>2</v>
      </c>
      <c r="N68">
        <v>1</v>
      </c>
      <c r="R68">
        <v>1</v>
      </c>
      <c r="S68">
        <v>2</v>
      </c>
      <c r="T68">
        <v>2</v>
      </c>
      <c r="U68">
        <v>1</v>
      </c>
      <c r="X68">
        <f t="shared" si="2"/>
        <v>14</v>
      </c>
    </row>
    <row r="69" spans="1:24" x14ac:dyDescent="0.3">
      <c r="A69" t="s">
        <v>192</v>
      </c>
      <c r="B69">
        <v>1</v>
      </c>
      <c r="D69">
        <v>1</v>
      </c>
      <c r="F69">
        <v>1</v>
      </c>
      <c r="I69">
        <v>1</v>
      </c>
      <c r="M69">
        <v>1</v>
      </c>
      <c r="N69">
        <v>2</v>
      </c>
      <c r="O69">
        <v>1</v>
      </c>
      <c r="Q69">
        <v>2</v>
      </c>
      <c r="R69">
        <v>1</v>
      </c>
      <c r="S69">
        <v>2</v>
      </c>
      <c r="T69">
        <v>1</v>
      </c>
      <c r="X69">
        <f t="shared" si="2"/>
        <v>14</v>
      </c>
    </row>
    <row r="70" spans="1:24" x14ac:dyDescent="0.3">
      <c r="A70" t="s">
        <v>265</v>
      </c>
      <c r="H70">
        <v>1</v>
      </c>
      <c r="I70">
        <v>2</v>
      </c>
      <c r="N70">
        <v>2</v>
      </c>
      <c r="O70">
        <v>1</v>
      </c>
      <c r="Q70">
        <v>7</v>
      </c>
      <c r="S70">
        <v>1</v>
      </c>
      <c r="V70">
        <v>1</v>
      </c>
      <c r="X70">
        <f t="shared" si="2"/>
        <v>15</v>
      </c>
    </row>
    <row r="71" spans="1:24" x14ac:dyDescent="0.3">
      <c r="A71" t="s">
        <v>53</v>
      </c>
      <c r="E71">
        <v>1</v>
      </c>
      <c r="M71">
        <v>2</v>
      </c>
      <c r="N71">
        <v>1</v>
      </c>
      <c r="O71">
        <v>1</v>
      </c>
      <c r="P71">
        <v>5</v>
      </c>
      <c r="Q71">
        <v>1</v>
      </c>
      <c r="R71">
        <v>1</v>
      </c>
      <c r="S71">
        <v>2</v>
      </c>
      <c r="T71">
        <v>1</v>
      </c>
      <c r="X71">
        <f t="shared" si="2"/>
        <v>15</v>
      </c>
    </row>
    <row r="72" spans="1:24" x14ac:dyDescent="0.3">
      <c r="A72" t="s">
        <v>63</v>
      </c>
      <c r="B72">
        <v>2</v>
      </c>
      <c r="C72">
        <v>1</v>
      </c>
      <c r="D72">
        <v>1</v>
      </c>
      <c r="G72">
        <v>1</v>
      </c>
      <c r="J72">
        <v>1</v>
      </c>
      <c r="M72">
        <v>1</v>
      </c>
      <c r="N72">
        <v>1</v>
      </c>
      <c r="Q72">
        <v>3</v>
      </c>
      <c r="S72">
        <v>1</v>
      </c>
      <c r="T72">
        <v>1</v>
      </c>
      <c r="W72">
        <v>2</v>
      </c>
      <c r="X72">
        <f t="shared" si="2"/>
        <v>15</v>
      </c>
    </row>
    <row r="73" spans="1:24" x14ac:dyDescent="0.3">
      <c r="A73" t="s">
        <v>314</v>
      </c>
      <c r="B73">
        <v>1</v>
      </c>
      <c r="D73">
        <v>1</v>
      </c>
      <c r="N73">
        <v>5</v>
      </c>
      <c r="R73">
        <v>6</v>
      </c>
      <c r="S73">
        <v>2</v>
      </c>
      <c r="X73">
        <f t="shared" si="2"/>
        <v>15</v>
      </c>
    </row>
    <row r="74" spans="1:24" x14ac:dyDescent="0.3">
      <c r="A74" t="s">
        <v>229</v>
      </c>
      <c r="B74">
        <v>1</v>
      </c>
      <c r="D74">
        <v>1</v>
      </c>
      <c r="F74">
        <v>2</v>
      </c>
      <c r="G74">
        <v>1</v>
      </c>
      <c r="H74">
        <v>1</v>
      </c>
      <c r="I74">
        <v>1</v>
      </c>
      <c r="J74">
        <v>1</v>
      </c>
      <c r="Q74">
        <v>1</v>
      </c>
      <c r="S74">
        <v>1</v>
      </c>
      <c r="T74">
        <v>1</v>
      </c>
      <c r="U74">
        <v>1</v>
      </c>
      <c r="W74">
        <v>3</v>
      </c>
      <c r="X74">
        <f t="shared" si="2"/>
        <v>15</v>
      </c>
    </row>
    <row r="75" spans="1:24" x14ac:dyDescent="0.3">
      <c r="A75" t="s">
        <v>318</v>
      </c>
      <c r="B75">
        <v>4</v>
      </c>
      <c r="E75">
        <v>2</v>
      </c>
      <c r="J75">
        <v>2</v>
      </c>
      <c r="L75">
        <v>1</v>
      </c>
      <c r="N75">
        <v>3</v>
      </c>
      <c r="S75">
        <v>3</v>
      </c>
      <c r="X75">
        <f t="shared" si="2"/>
        <v>15</v>
      </c>
    </row>
    <row r="76" spans="1:24" x14ac:dyDescent="0.3">
      <c r="A76" t="s">
        <v>104</v>
      </c>
      <c r="B76">
        <v>1</v>
      </c>
      <c r="D76">
        <v>1</v>
      </c>
      <c r="I76">
        <v>2</v>
      </c>
      <c r="J76">
        <v>1</v>
      </c>
      <c r="N76">
        <v>1</v>
      </c>
      <c r="O76">
        <v>1</v>
      </c>
      <c r="R76">
        <v>2</v>
      </c>
      <c r="S76">
        <v>2</v>
      </c>
      <c r="T76">
        <v>2</v>
      </c>
      <c r="W76">
        <v>3</v>
      </c>
      <c r="X76">
        <f t="shared" si="2"/>
        <v>16</v>
      </c>
    </row>
    <row r="77" spans="1:24" x14ac:dyDescent="0.3">
      <c r="A77" t="s">
        <v>258</v>
      </c>
      <c r="B77">
        <v>2</v>
      </c>
      <c r="J77">
        <v>2</v>
      </c>
      <c r="M77">
        <v>3</v>
      </c>
      <c r="R77">
        <v>1</v>
      </c>
      <c r="S77">
        <v>3</v>
      </c>
      <c r="T77">
        <v>1</v>
      </c>
      <c r="U77">
        <v>1</v>
      </c>
      <c r="V77">
        <v>2</v>
      </c>
      <c r="W77">
        <v>1</v>
      </c>
      <c r="X77">
        <f t="shared" si="2"/>
        <v>16</v>
      </c>
    </row>
    <row r="78" spans="1:24" x14ac:dyDescent="0.3">
      <c r="A78" t="s">
        <v>55</v>
      </c>
      <c r="B78">
        <v>1</v>
      </c>
      <c r="D78">
        <v>1</v>
      </c>
      <c r="E78">
        <v>2</v>
      </c>
      <c r="F78">
        <v>1</v>
      </c>
      <c r="H78">
        <v>1</v>
      </c>
      <c r="J78">
        <v>2</v>
      </c>
      <c r="M78">
        <v>1</v>
      </c>
      <c r="N78">
        <v>3</v>
      </c>
      <c r="O78">
        <v>1</v>
      </c>
      <c r="R78">
        <v>2</v>
      </c>
      <c r="S78">
        <v>1</v>
      </c>
      <c r="X78">
        <f t="shared" si="2"/>
        <v>16</v>
      </c>
    </row>
    <row r="79" spans="1:24" x14ac:dyDescent="0.3">
      <c r="A79" t="s">
        <v>62</v>
      </c>
      <c r="B79">
        <v>1</v>
      </c>
      <c r="D79">
        <v>1</v>
      </c>
      <c r="E79">
        <v>1</v>
      </c>
      <c r="G79">
        <v>1</v>
      </c>
      <c r="H79">
        <v>1</v>
      </c>
      <c r="J79">
        <v>2</v>
      </c>
      <c r="L79">
        <v>1</v>
      </c>
      <c r="M79">
        <v>1</v>
      </c>
      <c r="N79">
        <v>1</v>
      </c>
      <c r="Q79">
        <v>1</v>
      </c>
      <c r="R79">
        <v>3</v>
      </c>
      <c r="T79">
        <v>1</v>
      </c>
      <c r="W79">
        <v>1</v>
      </c>
      <c r="X79">
        <f t="shared" si="2"/>
        <v>16</v>
      </c>
    </row>
    <row r="80" spans="1:24" x14ac:dyDescent="0.3">
      <c r="A80" t="s">
        <v>123</v>
      </c>
      <c r="B80">
        <v>3</v>
      </c>
      <c r="C80">
        <v>1</v>
      </c>
      <c r="I80">
        <v>2</v>
      </c>
      <c r="L80">
        <v>1</v>
      </c>
      <c r="M80">
        <v>1</v>
      </c>
      <c r="N80">
        <v>1</v>
      </c>
      <c r="Q80">
        <v>1</v>
      </c>
      <c r="R80">
        <v>3</v>
      </c>
      <c r="S80">
        <v>3</v>
      </c>
      <c r="T80">
        <v>1</v>
      </c>
      <c r="X80">
        <f t="shared" si="2"/>
        <v>17</v>
      </c>
    </row>
    <row r="81" spans="1:24" x14ac:dyDescent="0.3">
      <c r="A81" t="s">
        <v>276</v>
      </c>
      <c r="C81">
        <v>1</v>
      </c>
      <c r="F81">
        <v>1</v>
      </c>
      <c r="G81">
        <v>6</v>
      </c>
      <c r="I81">
        <v>4</v>
      </c>
      <c r="J81">
        <v>3</v>
      </c>
      <c r="R81">
        <v>3</v>
      </c>
      <c r="X81">
        <f t="shared" si="2"/>
        <v>18</v>
      </c>
    </row>
    <row r="82" spans="1:24" x14ac:dyDescent="0.3">
      <c r="A82" t="s">
        <v>160</v>
      </c>
      <c r="E82">
        <v>1</v>
      </c>
      <c r="J82">
        <v>1</v>
      </c>
      <c r="M82">
        <v>4</v>
      </c>
      <c r="N82">
        <v>1</v>
      </c>
      <c r="O82">
        <v>1</v>
      </c>
      <c r="Q82">
        <v>1</v>
      </c>
      <c r="R82">
        <v>2</v>
      </c>
      <c r="S82">
        <v>6</v>
      </c>
      <c r="V82">
        <v>1</v>
      </c>
      <c r="X82">
        <f t="shared" si="2"/>
        <v>18</v>
      </c>
    </row>
    <row r="83" spans="1:24" x14ac:dyDescent="0.3">
      <c r="A83" t="s">
        <v>48</v>
      </c>
      <c r="C83">
        <v>1</v>
      </c>
      <c r="F83">
        <v>2</v>
      </c>
      <c r="I83">
        <v>2</v>
      </c>
      <c r="J83">
        <v>3</v>
      </c>
      <c r="L83">
        <v>2</v>
      </c>
      <c r="N83">
        <v>2</v>
      </c>
      <c r="Q83">
        <v>1</v>
      </c>
      <c r="R83">
        <v>2</v>
      </c>
      <c r="T83">
        <v>3</v>
      </c>
      <c r="X83">
        <f t="shared" si="2"/>
        <v>18</v>
      </c>
    </row>
    <row r="84" spans="1:24" x14ac:dyDescent="0.3">
      <c r="A84" t="s">
        <v>286</v>
      </c>
      <c r="E84">
        <v>1</v>
      </c>
      <c r="F84">
        <v>1</v>
      </c>
      <c r="G84">
        <v>6</v>
      </c>
      <c r="J84">
        <v>3</v>
      </c>
      <c r="L84">
        <v>1</v>
      </c>
      <c r="S84">
        <v>6</v>
      </c>
      <c r="X84">
        <f t="shared" si="2"/>
        <v>18</v>
      </c>
    </row>
    <row r="85" spans="1:24" x14ac:dyDescent="0.3">
      <c r="A85" t="s">
        <v>309</v>
      </c>
      <c r="B85">
        <v>5</v>
      </c>
      <c r="L85">
        <v>7</v>
      </c>
      <c r="N85">
        <v>3</v>
      </c>
      <c r="R85">
        <v>3</v>
      </c>
      <c r="X85">
        <f t="shared" si="2"/>
        <v>18</v>
      </c>
    </row>
    <row r="86" spans="1:24" x14ac:dyDescent="0.3">
      <c r="A86" t="s">
        <v>268</v>
      </c>
      <c r="F86">
        <v>5</v>
      </c>
      <c r="G86">
        <v>1</v>
      </c>
      <c r="O86">
        <v>11</v>
      </c>
      <c r="Q86">
        <v>2</v>
      </c>
      <c r="R86">
        <v>1</v>
      </c>
      <c r="X86">
        <f t="shared" si="2"/>
        <v>20</v>
      </c>
    </row>
    <row r="87" spans="1:24" x14ac:dyDescent="0.3">
      <c r="A87" t="s">
        <v>273</v>
      </c>
      <c r="B87">
        <v>4</v>
      </c>
      <c r="K87">
        <v>1</v>
      </c>
      <c r="N87">
        <v>3</v>
      </c>
      <c r="Q87">
        <v>1</v>
      </c>
      <c r="R87">
        <v>2</v>
      </c>
      <c r="S87">
        <v>9</v>
      </c>
      <c r="X87">
        <f t="shared" si="2"/>
        <v>20</v>
      </c>
    </row>
    <row r="88" spans="1:24" x14ac:dyDescent="0.3">
      <c r="A88" t="s">
        <v>297</v>
      </c>
      <c r="E88">
        <v>1</v>
      </c>
      <c r="F88">
        <v>1</v>
      </c>
      <c r="L88">
        <v>1</v>
      </c>
      <c r="M88">
        <v>11</v>
      </c>
      <c r="N88">
        <v>5</v>
      </c>
      <c r="S88">
        <v>1</v>
      </c>
      <c r="X88">
        <f t="shared" si="2"/>
        <v>20</v>
      </c>
    </row>
    <row r="89" spans="1:24" x14ac:dyDescent="0.3">
      <c r="A89" t="s">
        <v>178</v>
      </c>
      <c r="B89">
        <v>2</v>
      </c>
      <c r="D89">
        <v>1</v>
      </c>
      <c r="F89">
        <v>1</v>
      </c>
      <c r="I89">
        <v>2</v>
      </c>
      <c r="J89">
        <v>1</v>
      </c>
      <c r="K89">
        <v>2</v>
      </c>
      <c r="N89">
        <v>3</v>
      </c>
      <c r="O89">
        <v>1</v>
      </c>
      <c r="Q89">
        <v>1</v>
      </c>
      <c r="R89">
        <v>1</v>
      </c>
      <c r="S89">
        <v>2</v>
      </c>
      <c r="T89">
        <v>2</v>
      </c>
      <c r="U89">
        <v>1</v>
      </c>
      <c r="W89">
        <v>1</v>
      </c>
      <c r="X89">
        <f t="shared" si="2"/>
        <v>21</v>
      </c>
    </row>
    <row r="90" spans="1:24" x14ac:dyDescent="0.3">
      <c r="A90" t="s">
        <v>296</v>
      </c>
      <c r="B90">
        <v>1</v>
      </c>
      <c r="H90">
        <v>1</v>
      </c>
      <c r="I90">
        <v>1</v>
      </c>
      <c r="J90">
        <v>1</v>
      </c>
      <c r="L90">
        <v>2</v>
      </c>
      <c r="M90">
        <v>1</v>
      </c>
      <c r="N90">
        <v>4</v>
      </c>
      <c r="O90">
        <v>1</v>
      </c>
      <c r="Q90">
        <v>3</v>
      </c>
      <c r="R90">
        <v>1</v>
      </c>
      <c r="S90">
        <v>3</v>
      </c>
      <c r="W90">
        <v>2</v>
      </c>
      <c r="X90">
        <f t="shared" si="2"/>
        <v>21</v>
      </c>
    </row>
    <row r="91" spans="1:24" x14ac:dyDescent="0.3">
      <c r="A91" t="s">
        <v>367</v>
      </c>
      <c r="C91">
        <v>1</v>
      </c>
      <c r="D91">
        <v>2</v>
      </c>
      <c r="F91">
        <v>1</v>
      </c>
      <c r="I91">
        <v>1</v>
      </c>
      <c r="J91">
        <v>7</v>
      </c>
      <c r="L91">
        <v>1</v>
      </c>
      <c r="M91">
        <v>2</v>
      </c>
      <c r="N91">
        <v>5</v>
      </c>
      <c r="Q91">
        <v>1</v>
      </c>
      <c r="X91">
        <f t="shared" si="2"/>
        <v>21</v>
      </c>
    </row>
    <row r="92" spans="1:24" x14ac:dyDescent="0.3">
      <c r="A92" t="s">
        <v>163</v>
      </c>
      <c r="B92">
        <v>1</v>
      </c>
      <c r="C92">
        <v>3</v>
      </c>
      <c r="D92">
        <v>1</v>
      </c>
      <c r="E92">
        <v>1</v>
      </c>
      <c r="G92">
        <v>2</v>
      </c>
      <c r="H92">
        <v>1</v>
      </c>
      <c r="I92">
        <v>1</v>
      </c>
      <c r="J92">
        <v>2</v>
      </c>
      <c r="M92">
        <v>4</v>
      </c>
      <c r="N92">
        <v>1</v>
      </c>
      <c r="R92">
        <v>2</v>
      </c>
      <c r="T92">
        <v>2</v>
      </c>
      <c r="V92">
        <v>1</v>
      </c>
      <c r="X92">
        <f t="shared" si="2"/>
        <v>22</v>
      </c>
    </row>
    <row r="93" spans="1:24" x14ac:dyDescent="0.3">
      <c r="A93" t="s">
        <v>199</v>
      </c>
      <c r="B93">
        <v>3</v>
      </c>
      <c r="F93">
        <v>3</v>
      </c>
      <c r="J93">
        <v>6</v>
      </c>
      <c r="L93">
        <v>3</v>
      </c>
      <c r="N93">
        <v>2</v>
      </c>
      <c r="R93">
        <v>1</v>
      </c>
      <c r="S93">
        <v>4</v>
      </c>
      <c r="X93">
        <f t="shared" si="2"/>
        <v>22</v>
      </c>
    </row>
    <row r="94" spans="1:24" x14ac:dyDescent="0.3">
      <c r="A94" t="s">
        <v>139</v>
      </c>
      <c r="B94">
        <v>5</v>
      </c>
      <c r="C94">
        <v>1</v>
      </c>
      <c r="J94">
        <v>3</v>
      </c>
      <c r="L94">
        <v>1</v>
      </c>
      <c r="M94">
        <v>1</v>
      </c>
      <c r="N94">
        <v>2</v>
      </c>
      <c r="Q94">
        <v>1</v>
      </c>
      <c r="R94">
        <v>1</v>
      </c>
      <c r="S94">
        <v>5</v>
      </c>
      <c r="T94">
        <v>1</v>
      </c>
      <c r="U94">
        <v>1</v>
      </c>
      <c r="V94">
        <v>1</v>
      </c>
      <c r="X94">
        <f t="shared" si="2"/>
        <v>23</v>
      </c>
    </row>
    <row r="95" spans="1:24" x14ac:dyDescent="0.3">
      <c r="A95" t="s">
        <v>281</v>
      </c>
      <c r="C95">
        <v>1</v>
      </c>
      <c r="G95">
        <v>1</v>
      </c>
      <c r="J95">
        <v>1</v>
      </c>
      <c r="L95">
        <v>3</v>
      </c>
      <c r="M95">
        <v>6</v>
      </c>
      <c r="N95">
        <v>1</v>
      </c>
      <c r="R95">
        <v>8</v>
      </c>
      <c r="W95">
        <v>2</v>
      </c>
      <c r="X95">
        <f t="shared" si="2"/>
        <v>23</v>
      </c>
    </row>
    <row r="96" spans="1:24" x14ac:dyDescent="0.3">
      <c r="A96" t="s">
        <v>292</v>
      </c>
      <c r="F96">
        <v>21</v>
      </c>
      <c r="Q96">
        <v>2</v>
      </c>
      <c r="X96">
        <f t="shared" si="2"/>
        <v>23</v>
      </c>
    </row>
    <row r="97" spans="1:24" x14ac:dyDescent="0.3">
      <c r="A97" t="s">
        <v>25</v>
      </c>
      <c r="B97">
        <v>2</v>
      </c>
      <c r="D97">
        <v>2</v>
      </c>
      <c r="G97">
        <v>1</v>
      </c>
      <c r="I97">
        <v>3</v>
      </c>
      <c r="J97">
        <v>3</v>
      </c>
      <c r="K97">
        <v>1</v>
      </c>
      <c r="L97">
        <v>4</v>
      </c>
      <c r="M97">
        <v>1</v>
      </c>
      <c r="N97">
        <v>1</v>
      </c>
      <c r="O97">
        <v>1</v>
      </c>
      <c r="R97">
        <v>1</v>
      </c>
      <c r="S97">
        <v>2</v>
      </c>
      <c r="T97">
        <v>1</v>
      </c>
      <c r="W97">
        <v>1</v>
      </c>
      <c r="X97">
        <f t="shared" si="2"/>
        <v>24</v>
      </c>
    </row>
    <row r="98" spans="1:24" x14ac:dyDescent="0.3">
      <c r="A98" t="s">
        <v>31</v>
      </c>
      <c r="C98">
        <v>1</v>
      </c>
      <c r="F98">
        <v>6</v>
      </c>
      <c r="G98">
        <v>4</v>
      </c>
      <c r="N98">
        <v>1</v>
      </c>
      <c r="Q98">
        <v>1</v>
      </c>
      <c r="R98">
        <v>10</v>
      </c>
      <c r="S98">
        <v>1</v>
      </c>
      <c r="X98">
        <f t="shared" ref="X98:X129" si="3">SUM(B98:W98)</f>
        <v>24</v>
      </c>
    </row>
    <row r="99" spans="1:24" x14ac:dyDescent="0.3">
      <c r="A99" t="s">
        <v>180</v>
      </c>
      <c r="B99">
        <v>3</v>
      </c>
      <c r="C99">
        <v>1</v>
      </c>
      <c r="F99">
        <v>5</v>
      </c>
      <c r="G99">
        <v>1</v>
      </c>
      <c r="H99">
        <v>1</v>
      </c>
      <c r="I99">
        <v>3</v>
      </c>
      <c r="J99">
        <v>1</v>
      </c>
      <c r="M99">
        <v>1</v>
      </c>
      <c r="N99">
        <v>1</v>
      </c>
      <c r="Q99">
        <v>3</v>
      </c>
      <c r="R99">
        <v>2</v>
      </c>
      <c r="S99">
        <v>2</v>
      </c>
      <c r="X99">
        <f t="shared" si="3"/>
        <v>24</v>
      </c>
    </row>
    <row r="100" spans="1:24" x14ac:dyDescent="0.3">
      <c r="A100" t="s">
        <v>51</v>
      </c>
      <c r="B100">
        <v>1</v>
      </c>
      <c r="D100">
        <v>3</v>
      </c>
      <c r="G100">
        <v>1</v>
      </c>
      <c r="I100">
        <v>1</v>
      </c>
      <c r="M100">
        <v>5</v>
      </c>
      <c r="O100">
        <v>1</v>
      </c>
      <c r="P100">
        <v>1</v>
      </c>
      <c r="Q100">
        <v>1</v>
      </c>
      <c r="R100">
        <v>3</v>
      </c>
      <c r="S100">
        <v>5</v>
      </c>
      <c r="T100">
        <v>1</v>
      </c>
      <c r="V100">
        <v>1</v>
      </c>
      <c r="X100">
        <f t="shared" si="3"/>
        <v>24</v>
      </c>
    </row>
    <row r="101" spans="1:24" x14ac:dyDescent="0.3">
      <c r="A101" t="s">
        <v>191</v>
      </c>
      <c r="B101">
        <v>4</v>
      </c>
      <c r="E101">
        <v>1</v>
      </c>
      <c r="F101">
        <v>2</v>
      </c>
      <c r="G101">
        <v>1</v>
      </c>
      <c r="I101">
        <v>1</v>
      </c>
      <c r="J101">
        <v>2</v>
      </c>
      <c r="K101">
        <v>1</v>
      </c>
      <c r="L101">
        <v>1</v>
      </c>
      <c r="M101">
        <v>1</v>
      </c>
      <c r="N101">
        <v>2</v>
      </c>
      <c r="S101">
        <v>4</v>
      </c>
      <c r="T101">
        <v>2</v>
      </c>
      <c r="W101">
        <v>2</v>
      </c>
      <c r="X101">
        <f t="shared" si="3"/>
        <v>24</v>
      </c>
    </row>
    <row r="102" spans="1:24" x14ac:dyDescent="0.3">
      <c r="A102" t="s">
        <v>221</v>
      </c>
      <c r="B102">
        <v>2</v>
      </c>
      <c r="G102">
        <v>2</v>
      </c>
      <c r="I102">
        <v>2</v>
      </c>
      <c r="J102">
        <v>1</v>
      </c>
      <c r="L102">
        <v>2</v>
      </c>
      <c r="M102">
        <v>1</v>
      </c>
      <c r="N102">
        <v>2</v>
      </c>
      <c r="O102">
        <v>1</v>
      </c>
      <c r="P102">
        <v>1</v>
      </c>
      <c r="Q102">
        <v>1</v>
      </c>
      <c r="R102">
        <v>1</v>
      </c>
      <c r="S102">
        <v>6</v>
      </c>
      <c r="T102">
        <v>1</v>
      </c>
      <c r="U102">
        <v>1</v>
      </c>
      <c r="X102">
        <f t="shared" si="3"/>
        <v>24</v>
      </c>
    </row>
    <row r="103" spans="1:24" x14ac:dyDescent="0.3">
      <c r="A103" t="s">
        <v>72</v>
      </c>
      <c r="B103">
        <v>2</v>
      </c>
      <c r="C103">
        <v>1</v>
      </c>
      <c r="D103">
        <v>3</v>
      </c>
      <c r="F103">
        <v>2</v>
      </c>
      <c r="H103">
        <v>1</v>
      </c>
      <c r="I103">
        <v>1</v>
      </c>
      <c r="J103">
        <v>2</v>
      </c>
      <c r="K103">
        <v>2</v>
      </c>
      <c r="N103">
        <v>3</v>
      </c>
      <c r="R103">
        <v>3</v>
      </c>
      <c r="S103">
        <v>2</v>
      </c>
      <c r="U103">
        <v>1</v>
      </c>
      <c r="V103">
        <v>1</v>
      </c>
      <c r="X103">
        <f t="shared" si="3"/>
        <v>24</v>
      </c>
    </row>
    <row r="104" spans="1:24" x14ac:dyDescent="0.3">
      <c r="A104" t="s">
        <v>128</v>
      </c>
      <c r="B104">
        <v>4</v>
      </c>
      <c r="E104">
        <v>1</v>
      </c>
      <c r="F104">
        <v>1</v>
      </c>
      <c r="J104">
        <v>3</v>
      </c>
      <c r="K104">
        <v>3</v>
      </c>
      <c r="M104">
        <v>3</v>
      </c>
      <c r="N104">
        <v>5</v>
      </c>
      <c r="O104">
        <v>1</v>
      </c>
      <c r="Q104">
        <v>2</v>
      </c>
      <c r="R104">
        <v>1</v>
      </c>
      <c r="S104">
        <v>1</v>
      </c>
      <c r="X104">
        <f t="shared" si="3"/>
        <v>25</v>
      </c>
    </row>
    <row r="105" spans="1:24" x14ac:dyDescent="0.3">
      <c r="A105" t="s">
        <v>290</v>
      </c>
      <c r="B105">
        <v>1</v>
      </c>
      <c r="C105">
        <v>1</v>
      </c>
      <c r="G105">
        <v>12</v>
      </c>
      <c r="J105">
        <v>10</v>
      </c>
      <c r="S105">
        <v>1</v>
      </c>
      <c r="X105">
        <f t="shared" si="3"/>
        <v>25</v>
      </c>
    </row>
    <row r="106" spans="1:24" x14ac:dyDescent="0.3">
      <c r="A106" t="s">
        <v>310</v>
      </c>
      <c r="B106">
        <v>1</v>
      </c>
      <c r="C106">
        <v>1</v>
      </c>
      <c r="H106">
        <v>1</v>
      </c>
      <c r="I106">
        <v>1</v>
      </c>
      <c r="J106">
        <v>4</v>
      </c>
      <c r="M106">
        <v>4</v>
      </c>
      <c r="N106">
        <v>7</v>
      </c>
      <c r="O106">
        <v>3</v>
      </c>
      <c r="Q106">
        <v>2</v>
      </c>
      <c r="R106">
        <v>1</v>
      </c>
      <c r="X106">
        <f t="shared" si="3"/>
        <v>25</v>
      </c>
    </row>
    <row r="107" spans="1:24" x14ac:dyDescent="0.3">
      <c r="A107" t="s">
        <v>64</v>
      </c>
      <c r="B107">
        <v>1</v>
      </c>
      <c r="C107">
        <v>1</v>
      </c>
      <c r="E107">
        <v>1</v>
      </c>
      <c r="H107">
        <v>3</v>
      </c>
      <c r="I107">
        <v>1</v>
      </c>
      <c r="M107">
        <v>1</v>
      </c>
      <c r="R107">
        <v>13</v>
      </c>
      <c r="S107">
        <v>1</v>
      </c>
      <c r="T107">
        <v>3</v>
      </c>
      <c r="W107">
        <v>1</v>
      </c>
      <c r="X107">
        <f t="shared" si="3"/>
        <v>26</v>
      </c>
    </row>
    <row r="108" spans="1:24" x14ac:dyDescent="0.3">
      <c r="A108" t="s">
        <v>134</v>
      </c>
      <c r="B108">
        <v>3</v>
      </c>
      <c r="C108">
        <v>1</v>
      </c>
      <c r="D108">
        <v>1</v>
      </c>
      <c r="E108">
        <v>2</v>
      </c>
      <c r="I108">
        <v>1</v>
      </c>
      <c r="J108">
        <v>6</v>
      </c>
      <c r="M108">
        <v>3</v>
      </c>
      <c r="N108">
        <v>2</v>
      </c>
      <c r="S108">
        <v>6</v>
      </c>
      <c r="T108">
        <v>1</v>
      </c>
      <c r="V108">
        <v>1</v>
      </c>
      <c r="X108">
        <f t="shared" si="3"/>
        <v>27</v>
      </c>
    </row>
    <row r="109" spans="1:24" x14ac:dyDescent="0.3">
      <c r="A109" t="s">
        <v>278</v>
      </c>
      <c r="B109">
        <v>16</v>
      </c>
      <c r="J109">
        <v>11</v>
      </c>
      <c r="X109">
        <f t="shared" si="3"/>
        <v>27</v>
      </c>
    </row>
    <row r="110" spans="1:24" x14ac:dyDescent="0.3">
      <c r="A110" t="s">
        <v>284</v>
      </c>
      <c r="B110">
        <v>1</v>
      </c>
      <c r="G110">
        <v>3</v>
      </c>
      <c r="I110">
        <v>1</v>
      </c>
      <c r="J110">
        <v>4</v>
      </c>
      <c r="K110">
        <v>1</v>
      </c>
      <c r="M110">
        <v>2</v>
      </c>
      <c r="O110">
        <v>2</v>
      </c>
      <c r="Q110">
        <v>2</v>
      </c>
      <c r="R110">
        <v>2</v>
      </c>
      <c r="S110">
        <v>3</v>
      </c>
      <c r="T110">
        <v>4</v>
      </c>
      <c r="U110">
        <v>1</v>
      </c>
      <c r="V110">
        <v>1</v>
      </c>
      <c r="X110">
        <f t="shared" si="3"/>
        <v>27</v>
      </c>
    </row>
    <row r="111" spans="1:24" x14ac:dyDescent="0.3">
      <c r="A111" t="s">
        <v>58</v>
      </c>
      <c r="C111">
        <v>1</v>
      </c>
      <c r="F111">
        <v>2</v>
      </c>
      <c r="I111">
        <v>2</v>
      </c>
      <c r="J111">
        <v>5</v>
      </c>
      <c r="M111">
        <v>2</v>
      </c>
      <c r="Q111">
        <v>1</v>
      </c>
      <c r="R111">
        <v>3</v>
      </c>
      <c r="S111">
        <v>8</v>
      </c>
      <c r="T111">
        <v>1</v>
      </c>
      <c r="V111">
        <v>2</v>
      </c>
      <c r="X111">
        <f t="shared" si="3"/>
        <v>27</v>
      </c>
    </row>
    <row r="112" spans="1:24" x14ac:dyDescent="0.3">
      <c r="A112" t="s">
        <v>291</v>
      </c>
      <c r="L112">
        <v>2</v>
      </c>
      <c r="M112">
        <v>7</v>
      </c>
      <c r="O112">
        <v>1</v>
      </c>
      <c r="Q112">
        <v>9</v>
      </c>
      <c r="R112">
        <v>7</v>
      </c>
      <c r="T112">
        <v>1</v>
      </c>
      <c r="W112">
        <v>1</v>
      </c>
      <c r="X112">
        <f t="shared" si="3"/>
        <v>28</v>
      </c>
    </row>
    <row r="113" spans="1:24" x14ac:dyDescent="0.3">
      <c r="A113" t="s">
        <v>70</v>
      </c>
      <c r="B113">
        <v>3</v>
      </c>
      <c r="C113">
        <v>3</v>
      </c>
      <c r="D113">
        <v>1</v>
      </c>
      <c r="E113">
        <v>2</v>
      </c>
      <c r="F113">
        <v>1</v>
      </c>
      <c r="J113">
        <v>1</v>
      </c>
      <c r="L113">
        <v>3</v>
      </c>
      <c r="M113">
        <v>4</v>
      </c>
      <c r="N113">
        <v>5</v>
      </c>
      <c r="O113">
        <v>2</v>
      </c>
      <c r="Q113">
        <v>1</v>
      </c>
      <c r="T113">
        <v>1</v>
      </c>
      <c r="V113">
        <v>1</v>
      </c>
      <c r="X113">
        <f t="shared" si="3"/>
        <v>28</v>
      </c>
    </row>
    <row r="114" spans="1:24" x14ac:dyDescent="0.3">
      <c r="A114" t="s">
        <v>253</v>
      </c>
      <c r="B114">
        <v>2</v>
      </c>
      <c r="C114">
        <v>1</v>
      </c>
      <c r="D114">
        <v>2</v>
      </c>
      <c r="E114">
        <v>1</v>
      </c>
      <c r="F114">
        <v>1</v>
      </c>
      <c r="G114">
        <v>1</v>
      </c>
      <c r="J114">
        <v>3</v>
      </c>
      <c r="K114">
        <v>1</v>
      </c>
      <c r="M114">
        <v>2</v>
      </c>
      <c r="N114">
        <v>3</v>
      </c>
      <c r="Q114">
        <v>1</v>
      </c>
      <c r="R114">
        <v>2</v>
      </c>
      <c r="S114">
        <v>4</v>
      </c>
      <c r="T114">
        <v>2</v>
      </c>
      <c r="V114">
        <v>2</v>
      </c>
      <c r="W114">
        <v>1</v>
      </c>
      <c r="X114">
        <f t="shared" si="3"/>
        <v>29</v>
      </c>
    </row>
    <row r="115" spans="1:24" x14ac:dyDescent="0.3">
      <c r="A115" t="s">
        <v>138</v>
      </c>
      <c r="B115">
        <v>2</v>
      </c>
      <c r="E115">
        <v>1</v>
      </c>
      <c r="F115">
        <v>1</v>
      </c>
      <c r="G115">
        <v>2</v>
      </c>
      <c r="H115">
        <v>1</v>
      </c>
      <c r="I115">
        <v>7</v>
      </c>
      <c r="J115">
        <v>6</v>
      </c>
      <c r="M115">
        <v>2</v>
      </c>
      <c r="N115">
        <v>1</v>
      </c>
      <c r="S115">
        <v>2</v>
      </c>
      <c r="T115">
        <v>1</v>
      </c>
      <c r="V115">
        <v>3</v>
      </c>
      <c r="W115">
        <v>1</v>
      </c>
      <c r="X115">
        <f t="shared" si="3"/>
        <v>30</v>
      </c>
    </row>
    <row r="116" spans="1:24" x14ac:dyDescent="0.3">
      <c r="A116" t="s">
        <v>44</v>
      </c>
      <c r="B116">
        <v>3</v>
      </c>
      <c r="C116">
        <v>3</v>
      </c>
      <c r="D116">
        <v>2</v>
      </c>
      <c r="E116">
        <v>1</v>
      </c>
      <c r="F116">
        <v>2</v>
      </c>
      <c r="I116">
        <v>1</v>
      </c>
      <c r="J116">
        <v>2</v>
      </c>
      <c r="K116">
        <v>1</v>
      </c>
      <c r="L116">
        <v>2</v>
      </c>
      <c r="M116">
        <v>1</v>
      </c>
      <c r="N116">
        <v>3</v>
      </c>
      <c r="O116">
        <v>1</v>
      </c>
      <c r="Q116">
        <v>1</v>
      </c>
      <c r="S116">
        <v>4</v>
      </c>
      <c r="T116">
        <v>2</v>
      </c>
      <c r="V116">
        <v>1</v>
      </c>
      <c r="W116">
        <v>2</v>
      </c>
      <c r="X116">
        <f t="shared" si="3"/>
        <v>32</v>
      </c>
    </row>
    <row r="117" spans="1:24" x14ac:dyDescent="0.3">
      <c r="A117" t="s">
        <v>285</v>
      </c>
      <c r="B117">
        <v>3</v>
      </c>
      <c r="C117">
        <v>3</v>
      </c>
      <c r="E117">
        <v>2</v>
      </c>
      <c r="F117">
        <v>2</v>
      </c>
      <c r="G117">
        <v>3</v>
      </c>
      <c r="I117">
        <v>2</v>
      </c>
      <c r="J117">
        <v>2</v>
      </c>
      <c r="L117">
        <v>1</v>
      </c>
      <c r="M117">
        <v>1</v>
      </c>
      <c r="N117">
        <v>3</v>
      </c>
      <c r="O117">
        <v>1</v>
      </c>
      <c r="Q117">
        <v>4</v>
      </c>
      <c r="R117">
        <v>1</v>
      </c>
      <c r="S117">
        <v>3</v>
      </c>
      <c r="T117">
        <v>1</v>
      </c>
      <c r="W117">
        <v>1</v>
      </c>
      <c r="X117">
        <f t="shared" si="3"/>
        <v>33</v>
      </c>
    </row>
    <row r="118" spans="1:24" x14ac:dyDescent="0.3">
      <c r="A118" t="s">
        <v>165</v>
      </c>
      <c r="G118">
        <v>3</v>
      </c>
      <c r="I118">
        <v>15</v>
      </c>
      <c r="M118">
        <v>1</v>
      </c>
      <c r="N118">
        <v>1</v>
      </c>
      <c r="S118">
        <v>14</v>
      </c>
      <c r="X118">
        <f t="shared" si="3"/>
        <v>34</v>
      </c>
    </row>
    <row r="119" spans="1:24" x14ac:dyDescent="0.3">
      <c r="A119" t="s">
        <v>283</v>
      </c>
      <c r="F119">
        <v>1</v>
      </c>
      <c r="I119">
        <v>23</v>
      </c>
      <c r="J119">
        <v>2</v>
      </c>
      <c r="M119">
        <v>7</v>
      </c>
      <c r="R119">
        <v>1</v>
      </c>
      <c r="X119">
        <f t="shared" si="3"/>
        <v>34</v>
      </c>
    </row>
    <row r="120" spans="1:24" x14ac:dyDescent="0.3">
      <c r="A120" t="s">
        <v>169</v>
      </c>
      <c r="B120">
        <v>2</v>
      </c>
      <c r="C120">
        <v>2</v>
      </c>
      <c r="E120">
        <v>2</v>
      </c>
      <c r="G120">
        <v>6</v>
      </c>
      <c r="I120">
        <v>4</v>
      </c>
      <c r="J120">
        <v>3</v>
      </c>
      <c r="L120">
        <v>1</v>
      </c>
      <c r="M120">
        <v>4</v>
      </c>
      <c r="N120">
        <v>2</v>
      </c>
      <c r="O120">
        <v>1</v>
      </c>
      <c r="Q120">
        <v>2</v>
      </c>
      <c r="R120">
        <v>1</v>
      </c>
      <c r="T120">
        <v>1</v>
      </c>
      <c r="V120">
        <v>2</v>
      </c>
      <c r="W120">
        <v>2</v>
      </c>
      <c r="X120">
        <f t="shared" si="3"/>
        <v>35</v>
      </c>
    </row>
    <row r="121" spans="1:24" x14ac:dyDescent="0.3">
      <c r="A121" t="s">
        <v>288</v>
      </c>
      <c r="B121">
        <v>1</v>
      </c>
      <c r="C121">
        <v>1</v>
      </c>
      <c r="E121">
        <v>2</v>
      </c>
      <c r="G121">
        <v>5</v>
      </c>
      <c r="H121">
        <v>1</v>
      </c>
      <c r="I121">
        <v>1</v>
      </c>
      <c r="J121">
        <v>4</v>
      </c>
      <c r="L121">
        <v>4</v>
      </c>
      <c r="R121">
        <v>7</v>
      </c>
      <c r="T121">
        <v>2</v>
      </c>
      <c r="W121">
        <v>7</v>
      </c>
      <c r="X121">
        <f t="shared" si="3"/>
        <v>35</v>
      </c>
    </row>
    <row r="122" spans="1:24" x14ac:dyDescent="0.3">
      <c r="A122" t="s">
        <v>145</v>
      </c>
      <c r="G122">
        <v>1</v>
      </c>
      <c r="J122">
        <v>7</v>
      </c>
      <c r="M122">
        <v>1</v>
      </c>
      <c r="N122">
        <v>1</v>
      </c>
      <c r="Q122">
        <v>1</v>
      </c>
      <c r="R122">
        <v>1</v>
      </c>
      <c r="S122">
        <v>19</v>
      </c>
      <c r="W122">
        <v>5</v>
      </c>
      <c r="X122">
        <f t="shared" si="3"/>
        <v>36</v>
      </c>
    </row>
    <row r="123" spans="1:24" x14ac:dyDescent="0.3">
      <c r="A123" t="s">
        <v>168</v>
      </c>
      <c r="B123">
        <v>5</v>
      </c>
      <c r="F123">
        <v>2</v>
      </c>
      <c r="G123">
        <v>4</v>
      </c>
      <c r="J123">
        <v>3</v>
      </c>
      <c r="K123">
        <v>4</v>
      </c>
      <c r="L123">
        <v>3</v>
      </c>
      <c r="M123">
        <v>2</v>
      </c>
      <c r="N123">
        <v>3</v>
      </c>
      <c r="P123">
        <v>1</v>
      </c>
      <c r="Q123">
        <v>2</v>
      </c>
      <c r="R123">
        <v>3</v>
      </c>
      <c r="S123">
        <v>1</v>
      </c>
      <c r="T123">
        <v>1</v>
      </c>
      <c r="V123">
        <v>1</v>
      </c>
      <c r="W123">
        <v>1</v>
      </c>
      <c r="X123">
        <f t="shared" si="3"/>
        <v>36</v>
      </c>
    </row>
    <row r="124" spans="1:24" x14ac:dyDescent="0.3">
      <c r="A124" t="s">
        <v>68</v>
      </c>
      <c r="B124">
        <v>3</v>
      </c>
      <c r="I124">
        <v>3</v>
      </c>
      <c r="J124">
        <v>1</v>
      </c>
      <c r="L124">
        <v>1</v>
      </c>
      <c r="M124">
        <v>1</v>
      </c>
      <c r="N124">
        <v>3</v>
      </c>
      <c r="O124">
        <v>1</v>
      </c>
      <c r="Q124">
        <v>1</v>
      </c>
      <c r="R124">
        <v>1</v>
      </c>
      <c r="S124">
        <v>7</v>
      </c>
      <c r="T124">
        <v>3</v>
      </c>
      <c r="V124">
        <v>4</v>
      </c>
      <c r="W124">
        <v>7</v>
      </c>
      <c r="X124">
        <f t="shared" si="3"/>
        <v>36</v>
      </c>
    </row>
    <row r="125" spans="1:24" x14ac:dyDescent="0.3">
      <c r="A125" t="s">
        <v>267</v>
      </c>
      <c r="B125">
        <v>1</v>
      </c>
      <c r="D125">
        <v>2</v>
      </c>
      <c r="F125">
        <v>1</v>
      </c>
      <c r="G125">
        <v>1</v>
      </c>
      <c r="I125">
        <v>1</v>
      </c>
      <c r="J125">
        <v>5</v>
      </c>
      <c r="M125">
        <v>1</v>
      </c>
      <c r="N125">
        <v>4</v>
      </c>
      <c r="O125">
        <v>2</v>
      </c>
      <c r="Q125">
        <v>4</v>
      </c>
      <c r="R125">
        <v>4</v>
      </c>
      <c r="S125">
        <v>5</v>
      </c>
      <c r="T125">
        <v>3</v>
      </c>
      <c r="V125">
        <v>1</v>
      </c>
      <c r="W125">
        <v>2</v>
      </c>
      <c r="X125">
        <f t="shared" si="3"/>
        <v>37</v>
      </c>
    </row>
    <row r="126" spans="1:24" x14ac:dyDescent="0.3">
      <c r="A126" t="s">
        <v>313</v>
      </c>
      <c r="B126">
        <v>6</v>
      </c>
      <c r="F126">
        <v>2</v>
      </c>
      <c r="G126">
        <v>1</v>
      </c>
      <c r="I126">
        <v>2</v>
      </c>
      <c r="J126">
        <v>3</v>
      </c>
      <c r="K126">
        <v>1</v>
      </c>
      <c r="L126">
        <v>1</v>
      </c>
      <c r="M126">
        <v>3</v>
      </c>
      <c r="O126">
        <v>1</v>
      </c>
      <c r="Q126">
        <v>4</v>
      </c>
      <c r="R126">
        <v>1</v>
      </c>
      <c r="S126">
        <v>7</v>
      </c>
      <c r="T126">
        <v>1</v>
      </c>
      <c r="V126">
        <v>1</v>
      </c>
      <c r="W126">
        <v>3</v>
      </c>
      <c r="X126">
        <f t="shared" si="3"/>
        <v>37</v>
      </c>
    </row>
    <row r="127" spans="1:24" x14ac:dyDescent="0.3">
      <c r="A127" t="s">
        <v>46</v>
      </c>
      <c r="C127">
        <v>1</v>
      </c>
      <c r="D127">
        <v>1</v>
      </c>
      <c r="E127">
        <v>2</v>
      </c>
      <c r="F127">
        <v>4</v>
      </c>
      <c r="I127">
        <v>1</v>
      </c>
      <c r="K127">
        <v>1</v>
      </c>
      <c r="M127">
        <v>1</v>
      </c>
      <c r="N127">
        <v>3</v>
      </c>
      <c r="O127">
        <v>5</v>
      </c>
      <c r="Q127">
        <v>12</v>
      </c>
      <c r="R127">
        <v>1</v>
      </c>
      <c r="S127">
        <v>3</v>
      </c>
      <c r="U127">
        <v>1</v>
      </c>
      <c r="W127">
        <v>2</v>
      </c>
      <c r="X127">
        <f t="shared" si="3"/>
        <v>38</v>
      </c>
    </row>
    <row r="128" spans="1:24" x14ac:dyDescent="0.3">
      <c r="A128" t="s">
        <v>263</v>
      </c>
      <c r="B128">
        <v>1</v>
      </c>
      <c r="C128">
        <v>1</v>
      </c>
      <c r="F128">
        <v>1</v>
      </c>
      <c r="H128">
        <v>1</v>
      </c>
      <c r="I128">
        <v>1</v>
      </c>
      <c r="J128">
        <v>2</v>
      </c>
      <c r="M128">
        <v>2</v>
      </c>
      <c r="N128">
        <v>17</v>
      </c>
      <c r="O128">
        <v>1</v>
      </c>
      <c r="R128">
        <v>3</v>
      </c>
      <c r="S128">
        <v>6</v>
      </c>
      <c r="T128">
        <v>1</v>
      </c>
      <c r="V128">
        <v>2</v>
      </c>
      <c r="X128">
        <f t="shared" si="3"/>
        <v>39</v>
      </c>
    </row>
    <row r="129" spans="1:24" x14ac:dyDescent="0.3">
      <c r="A129" t="s">
        <v>131</v>
      </c>
      <c r="B129">
        <v>2</v>
      </c>
      <c r="D129">
        <v>1</v>
      </c>
      <c r="E129">
        <v>1</v>
      </c>
      <c r="F129">
        <v>4</v>
      </c>
      <c r="G129">
        <v>1</v>
      </c>
      <c r="H129">
        <v>4</v>
      </c>
      <c r="I129">
        <v>5</v>
      </c>
      <c r="J129">
        <v>7</v>
      </c>
      <c r="M129">
        <v>2</v>
      </c>
      <c r="N129">
        <v>5</v>
      </c>
      <c r="Q129">
        <v>1</v>
      </c>
      <c r="R129">
        <v>1</v>
      </c>
      <c r="S129">
        <v>3</v>
      </c>
      <c r="T129">
        <v>2</v>
      </c>
      <c r="X129">
        <f t="shared" si="3"/>
        <v>39</v>
      </c>
    </row>
    <row r="130" spans="1:24" x14ac:dyDescent="0.3">
      <c r="A130" t="s">
        <v>30</v>
      </c>
      <c r="B130">
        <v>6</v>
      </c>
      <c r="F130">
        <v>1</v>
      </c>
      <c r="G130">
        <v>7</v>
      </c>
      <c r="J130">
        <v>1</v>
      </c>
      <c r="K130">
        <v>2</v>
      </c>
      <c r="L130">
        <v>1</v>
      </c>
      <c r="M130">
        <v>2</v>
      </c>
      <c r="N130">
        <v>2</v>
      </c>
      <c r="O130">
        <v>1</v>
      </c>
      <c r="Q130">
        <v>2</v>
      </c>
      <c r="R130">
        <v>5</v>
      </c>
      <c r="S130">
        <v>3</v>
      </c>
      <c r="T130">
        <v>1</v>
      </c>
      <c r="U130">
        <v>1</v>
      </c>
      <c r="W130">
        <v>5</v>
      </c>
      <c r="X130">
        <f t="shared" ref="X130:X161" si="4">SUM(B130:W130)</f>
        <v>40</v>
      </c>
    </row>
    <row r="131" spans="1:24" x14ac:dyDescent="0.3">
      <c r="A131" t="s">
        <v>65</v>
      </c>
      <c r="B131">
        <v>2</v>
      </c>
      <c r="D131">
        <v>2</v>
      </c>
      <c r="E131">
        <v>1</v>
      </c>
      <c r="F131">
        <v>2</v>
      </c>
      <c r="G131">
        <v>4</v>
      </c>
      <c r="H131">
        <v>1</v>
      </c>
      <c r="I131">
        <v>2</v>
      </c>
      <c r="M131">
        <v>6</v>
      </c>
      <c r="N131">
        <v>3</v>
      </c>
      <c r="O131">
        <v>1</v>
      </c>
      <c r="Q131">
        <v>2</v>
      </c>
      <c r="R131">
        <v>1</v>
      </c>
      <c r="S131">
        <v>7</v>
      </c>
      <c r="T131">
        <v>2</v>
      </c>
      <c r="U131">
        <v>1</v>
      </c>
      <c r="V131">
        <v>1</v>
      </c>
      <c r="W131">
        <v>3</v>
      </c>
      <c r="X131">
        <f t="shared" si="4"/>
        <v>41</v>
      </c>
    </row>
    <row r="132" spans="1:24" x14ac:dyDescent="0.3">
      <c r="A132" t="s">
        <v>187</v>
      </c>
      <c r="B132">
        <v>5</v>
      </c>
      <c r="C132">
        <v>1</v>
      </c>
      <c r="D132">
        <v>2</v>
      </c>
      <c r="E132">
        <v>1</v>
      </c>
      <c r="F132">
        <v>4</v>
      </c>
      <c r="G132">
        <v>1</v>
      </c>
      <c r="I132">
        <v>3</v>
      </c>
      <c r="K132">
        <v>1</v>
      </c>
      <c r="M132">
        <v>1</v>
      </c>
      <c r="N132">
        <v>4</v>
      </c>
      <c r="Q132">
        <v>2</v>
      </c>
      <c r="R132">
        <v>3</v>
      </c>
      <c r="S132">
        <v>6</v>
      </c>
      <c r="T132">
        <v>2</v>
      </c>
      <c r="U132">
        <v>2</v>
      </c>
      <c r="V132">
        <v>1</v>
      </c>
      <c r="W132">
        <v>3</v>
      </c>
      <c r="X132">
        <f t="shared" si="4"/>
        <v>42</v>
      </c>
    </row>
    <row r="133" spans="1:24" x14ac:dyDescent="0.3">
      <c r="A133" t="s">
        <v>38</v>
      </c>
      <c r="B133">
        <v>6</v>
      </c>
      <c r="C133">
        <v>1</v>
      </c>
      <c r="F133">
        <v>1</v>
      </c>
      <c r="G133">
        <v>2</v>
      </c>
      <c r="I133">
        <v>1</v>
      </c>
      <c r="J133">
        <v>1</v>
      </c>
      <c r="L133">
        <v>3</v>
      </c>
      <c r="M133">
        <v>2</v>
      </c>
      <c r="N133">
        <v>6</v>
      </c>
      <c r="O133">
        <v>1</v>
      </c>
      <c r="Q133">
        <v>2</v>
      </c>
      <c r="R133">
        <v>2</v>
      </c>
      <c r="S133">
        <v>5</v>
      </c>
      <c r="T133">
        <v>4</v>
      </c>
      <c r="U133">
        <v>1</v>
      </c>
      <c r="V133">
        <v>3</v>
      </c>
      <c r="W133">
        <v>2</v>
      </c>
      <c r="X133">
        <f t="shared" si="4"/>
        <v>43</v>
      </c>
    </row>
    <row r="134" spans="1:24" x14ac:dyDescent="0.3">
      <c r="A134" t="s">
        <v>45</v>
      </c>
      <c r="B134">
        <v>5</v>
      </c>
      <c r="C134">
        <v>4</v>
      </c>
      <c r="D134">
        <v>1</v>
      </c>
      <c r="E134">
        <v>1</v>
      </c>
      <c r="F134">
        <v>1</v>
      </c>
      <c r="G134">
        <v>1</v>
      </c>
      <c r="H134">
        <v>2</v>
      </c>
      <c r="I134">
        <v>3</v>
      </c>
      <c r="J134">
        <v>4</v>
      </c>
      <c r="K134">
        <v>2</v>
      </c>
      <c r="L134">
        <v>1</v>
      </c>
      <c r="M134">
        <v>1</v>
      </c>
      <c r="N134">
        <v>5</v>
      </c>
      <c r="Q134">
        <v>1</v>
      </c>
      <c r="R134">
        <v>2</v>
      </c>
      <c r="S134">
        <v>6</v>
      </c>
      <c r="T134">
        <v>1</v>
      </c>
      <c r="U134">
        <v>1</v>
      </c>
      <c r="V134">
        <v>1</v>
      </c>
      <c r="W134">
        <v>1</v>
      </c>
      <c r="X134">
        <f t="shared" si="4"/>
        <v>44</v>
      </c>
    </row>
    <row r="135" spans="1:24" x14ac:dyDescent="0.3">
      <c r="A135" t="s">
        <v>256</v>
      </c>
      <c r="B135">
        <v>30</v>
      </c>
      <c r="D135">
        <v>1</v>
      </c>
      <c r="G135">
        <v>2</v>
      </c>
      <c r="I135">
        <v>2</v>
      </c>
      <c r="J135">
        <v>2</v>
      </c>
      <c r="M135">
        <v>1</v>
      </c>
      <c r="N135">
        <v>2</v>
      </c>
      <c r="R135">
        <v>1</v>
      </c>
      <c r="S135">
        <v>5</v>
      </c>
      <c r="T135">
        <v>1</v>
      </c>
      <c r="X135">
        <f t="shared" si="4"/>
        <v>47</v>
      </c>
    </row>
    <row r="136" spans="1:24" x14ac:dyDescent="0.3">
      <c r="A136" t="s">
        <v>117</v>
      </c>
      <c r="B136">
        <v>2</v>
      </c>
      <c r="D136">
        <v>1</v>
      </c>
      <c r="E136">
        <v>1</v>
      </c>
      <c r="F136">
        <v>2</v>
      </c>
      <c r="G136">
        <v>1</v>
      </c>
      <c r="J136">
        <v>4</v>
      </c>
      <c r="L136">
        <v>1</v>
      </c>
      <c r="M136">
        <v>1</v>
      </c>
      <c r="N136">
        <v>1</v>
      </c>
      <c r="O136">
        <v>2</v>
      </c>
      <c r="Q136">
        <v>1</v>
      </c>
      <c r="R136">
        <v>2</v>
      </c>
      <c r="S136">
        <v>9</v>
      </c>
      <c r="T136">
        <v>9</v>
      </c>
      <c r="U136">
        <v>1</v>
      </c>
      <c r="V136">
        <v>4</v>
      </c>
      <c r="W136">
        <v>6</v>
      </c>
      <c r="X136">
        <f t="shared" si="4"/>
        <v>48</v>
      </c>
    </row>
    <row r="137" spans="1:24" x14ac:dyDescent="0.3">
      <c r="A137" t="s">
        <v>303</v>
      </c>
      <c r="B137">
        <v>7</v>
      </c>
      <c r="E137">
        <v>1</v>
      </c>
      <c r="F137">
        <v>2</v>
      </c>
      <c r="G137">
        <v>3</v>
      </c>
      <c r="H137">
        <v>1</v>
      </c>
      <c r="J137">
        <v>5</v>
      </c>
      <c r="M137">
        <v>2</v>
      </c>
      <c r="N137">
        <v>9</v>
      </c>
      <c r="O137">
        <v>1</v>
      </c>
      <c r="R137">
        <v>4</v>
      </c>
      <c r="S137">
        <v>9</v>
      </c>
      <c r="U137">
        <v>1</v>
      </c>
      <c r="V137">
        <v>1</v>
      </c>
      <c r="W137">
        <v>2</v>
      </c>
      <c r="X137">
        <f t="shared" si="4"/>
        <v>48</v>
      </c>
    </row>
    <row r="138" spans="1:24" x14ac:dyDescent="0.3">
      <c r="A138" t="s">
        <v>57</v>
      </c>
      <c r="B138">
        <v>6</v>
      </c>
      <c r="D138">
        <v>3</v>
      </c>
      <c r="E138">
        <v>2</v>
      </c>
      <c r="F138">
        <v>3</v>
      </c>
      <c r="G138">
        <v>24</v>
      </c>
      <c r="N138">
        <v>1</v>
      </c>
      <c r="O138">
        <v>1</v>
      </c>
      <c r="R138">
        <v>1</v>
      </c>
      <c r="S138">
        <v>5</v>
      </c>
      <c r="T138">
        <v>1</v>
      </c>
      <c r="W138">
        <v>2</v>
      </c>
      <c r="X138">
        <f t="shared" si="4"/>
        <v>49</v>
      </c>
    </row>
    <row r="139" spans="1:24" x14ac:dyDescent="0.3">
      <c r="A139" t="s">
        <v>312</v>
      </c>
      <c r="B139">
        <v>2</v>
      </c>
      <c r="E139">
        <v>1</v>
      </c>
      <c r="F139">
        <v>1</v>
      </c>
      <c r="G139">
        <v>1</v>
      </c>
      <c r="I139">
        <v>6</v>
      </c>
      <c r="J139">
        <v>22</v>
      </c>
      <c r="L139">
        <v>2</v>
      </c>
      <c r="P139">
        <v>5</v>
      </c>
      <c r="Q139">
        <v>1</v>
      </c>
      <c r="S139">
        <v>7</v>
      </c>
      <c r="T139">
        <v>2</v>
      </c>
      <c r="X139">
        <f t="shared" si="4"/>
        <v>50</v>
      </c>
    </row>
    <row r="140" spans="1:24" x14ac:dyDescent="0.3">
      <c r="A140" t="s">
        <v>111</v>
      </c>
      <c r="D140">
        <v>2</v>
      </c>
      <c r="E140">
        <v>2</v>
      </c>
      <c r="F140">
        <v>4</v>
      </c>
      <c r="H140">
        <v>1</v>
      </c>
      <c r="I140">
        <v>2</v>
      </c>
      <c r="J140">
        <v>26</v>
      </c>
      <c r="L140">
        <v>1</v>
      </c>
      <c r="M140">
        <v>1</v>
      </c>
      <c r="N140">
        <v>1</v>
      </c>
      <c r="O140">
        <v>1</v>
      </c>
      <c r="Q140">
        <v>1</v>
      </c>
      <c r="R140">
        <v>2</v>
      </c>
      <c r="S140">
        <v>1</v>
      </c>
      <c r="T140">
        <v>2</v>
      </c>
      <c r="V140">
        <v>1</v>
      </c>
      <c r="W140">
        <v>4</v>
      </c>
      <c r="X140">
        <f t="shared" si="4"/>
        <v>52</v>
      </c>
    </row>
    <row r="141" spans="1:24" x14ac:dyDescent="0.3">
      <c r="A141" t="s">
        <v>49</v>
      </c>
      <c r="B141">
        <v>1</v>
      </c>
      <c r="C141">
        <v>1</v>
      </c>
      <c r="D141">
        <v>1</v>
      </c>
      <c r="E141">
        <v>1</v>
      </c>
      <c r="F141">
        <v>6</v>
      </c>
      <c r="G141">
        <v>1</v>
      </c>
      <c r="I141">
        <v>5</v>
      </c>
      <c r="J141">
        <v>11</v>
      </c>
      <c r="M141">
        <v>5</v>
      </c>
      <c r="N141">
        <v>2</v>
      </c>
      <c r="Q141">
        <v>1</v>
      </c>
      <c r="R141">
        <v>4</v>
      </c>
      <c r="S141">
        <v>14</v>
      </c>
      <c r="W141">
        <v>2</v>
      </c>
      <c r="X141">
        <f t="shared" si="4"/>
        <v>55</v>
      </c>
    </row>
    <row r="142" spans="1:24" x14ac:dyDescent="0.3">
      <c r="A142" t="s">
        <v>24</v>
      </c>
      <c r="D142">
        <v>1</v>
      </c>
      <c r="F142">
        <v>22</v>
      </c>
      <c r="I142">
        <v>1</v>
      </c>
      <c r="L142">
        <v>1</v>
      </c>
      <c r="M142">
        <v>1</v>
      </c>
      <c r="N142">
        <v>4</v>
      </c>
      <c r="O142">
        <v>1</v>
      </c>
      <c r="P142">
        <v>25</v>
      </c>
      <c r="X142">
        <f t="shared" si="4"/>
        <v>56</v>
      </c>
    </row>
    <row r="143" spans="1:24" x14ac:dyDescent="0.3">
      <c r="A143" t="s">
        <v>67</v>
      </c>
      <c r="B143">
        <v>2</v>
      </c>
      <c r="C143">
        <v>2</v>
      </c>
      <c r="D143">
        <v>1</v>
      </c>
      <c r="E143">
        <v>4</v>
      </c>
      <c r="F143">
        <v>4</v>
      </c>
      <c r="G143">
        <v>1</v>
      </c>
      <c r="H143">
        <v>1</v>
      </c>
      <c r="I143">
        <v>2</v>
      </c>
      <c r="J143">
        <v>2</v>
      </c>
      <c r="K143">
        <v>1</v>
      </c>
      <c r="L143">
        <v>5</v>
      </c>
      <c r="M143">
        <v>5</v>
      </c>
      <c r="N143">
        <v>7</v>
      </c>
      <c r="O143">
        <v>1</v>
      </c>
      <c r="R143">
        <v>2</v>
      </c>
      <c r="S143">
        <v>7</v>
      </c>
      <c r="V143">
        <v>3</v>
      </c>
      <c r="W143">
        <v>6</v>
      </c>
      <c r="X143">
        <f t="shared" si="4"/>
        <v>56</v>
      </c>
    </row>
    <row r="144" spans="1:24" x14ac:dyDescent="0.3">
      <c r="A144" t="s">
        <v>171</v>
      </c>
      <c r="B144">
        <v>12</v>
      </c>
      <c r="D144">
        <v>4</v>
      </c>
      <c r="E144">
        <v>4</v>
      </c>
      <c r="H144">
        <v>1</v>
      </c>
      <c r="J144">
        <v>2</v>
      </c>
      <c r="K144">
        <v>2</v>
      </c>
      <c r="L144">
        <v>1</v>
      </c>
      <c r="M144">
        <v>2</v>
      </c>
      <c r="N144">
        <v>10</v>
      </c>
      <c r="O144">
        <v>3</v>
      </c>
      <c r="Q144">
        <v>2</v>
      </c>
      <c r="R144">
        <v>2</v>
      </c>
      <c r="S144">
        <v>3</v>
      </c>
      <c r="T144">
        <v>3</v>
      </c>
      <c r="V144">
        <v>2</v>
      </c>
      <c r="W144">
        <v>5</v>
      </c>
      <c r="X144">
        <f t="shared" si="4"/>
        <v>58</v>
      </c>
    </row>
    <row r="145" spans="1:24" x14ac:dyDescent="0.3">
      <c r="A145" t="s">
        <v>311</v>
      </c>
      <c r="B145">
        <v>3</v>
      </c>
      <c r="C145">
        <v>3</v>
      </c>
      <c r="D145">
        <v>2</v>
      </c>
      <c r="E145">
        <v>3</v>
      </c>
      <c r="F145">
        <v>2</v>
      </c>
      <c r="I145">
        <v>5</v>
      </c>
      <c r="J145">
        <v>1</v>
      </c>
      <c r="K145">
        <v>2</v>
      </c>
      <c r="L145">
        <v>1</v>
      </c>
      <c r="M145">
        <v>4</v>
      </c>
      <c r="N145">
        <v>7</v>
      </c>
      <c r="O145">
        <v>7</v>
      </c>
      <c r="R145">
        <v>4</v>
      </c>
      <c r="S145">
        <v>1</v>
      </c>
      <c r="T145">
        <v>2</v>
      </c>
      <c r="U145">
        <v>2</v>
      </c>
      <c r="V145">
        <v>2</v>
      </c>
      <c r="W145">
        <v>7</v>
      </c>
      <c r="X145">
        <f t="shared" si="4"/>
        <v>58</v>
      </c>
    </row>
    <row r="146" spans="1:24" x14ac:dyDescent="0.3">
      <c r="A146" t="s">
        <v>36</v>
      </c>
      <c r="B146">
        <v>4</v>
      </c>
      <c r="D146">
        <v>2</v>
      </c>
      <c r="G146">
        <v>2</v>
      </c>
      <c r="H146">
        <v>1</v>
      </c>
      <c r="I146">
        <v>4</v>
      </c>
      <c r="J146">
        <v>1</v>
      </c>
      <c r="M146">
        <v>11</v>
      </c>
      <c r="N146">
        <v>3</v>
      </c>
      <c r="O146">
        <v>3</v>
      </c>
      <c r="Q146">
        <v>2</v>
      </c>
      <c r="R146">
        <v>14</v>
      </c>
      <c r="S146">
        <v>4</v>
      </c>
      <c r="T146">
        <v>1</v>
      </c>
      <c r="V146">
        <v>4</v>
      </c>
      <c r="W146">
        <v>4</v>
      </c>
      <c r="X146">
        <f t="shared" si="4"/>
        <v>60</v>
      </c>
    </row>
    <row r="147" spans="1:24" x14ac:dyDescent="0.3">
      <c r="A147" t="s">
        <v>190</v>
      </c>
      <c r="D147">
        <v>2</v>
      </c>
      <c r="F147">
        <v>5</v>
      </c>
      <c r="J147">
        <v>1</v>
      </c>
      <c r="P147">
        <v>27</v>
      </c>
      <c r="S147">
        <v>24</v>
      </c>
      <c r="W147">
        <v>1</v>
      </c>
      <c r="X147">
        <f t="shared" si="4"/>
        <v>60</v>
      </c>
    </row>
    <row r="148" spans="1:24" x14ac:dyDescent="0.3">
      <c r="A148" t="s">
        <v>266</v>
      </c>
      <c r="B148">
        <v>3</v>
      </c>
      <c r="D148">
        <v>1</v>
      </c>
      <c r="E148">
        <v>3</v>
      </c>
      <c r="F148">
        <v>7</v>
      </c>
      <c r="H148">
        <v>1</v>
      </c>
      <c r="J148">
        <v>2</v>
      </c>
      <c r="K148">
        <v>1</v>
      </c>
      <c r="L148">
        <v>2</v>
      </c>
      <c r="M148">
        <v>22</v>
      </c>
      <c r="N148">
        <v>2</v>
      </c>
      <c r="P148">
        <v>7</v>
      </c>
      <c r="Q148">
        <v>3</v>
      </c>
      <c r="R148">
        <v>1</v>
      </c>
      <c r="S148">
        <v>2</v>
      </c>
      <c r="T148">
        <v>2</v>
      </c>
      <c r="W148">
        <v>8</v>
      </c>
      <c r="X148">
        <f t="shared" si="4"/>
        <v>67</v>
      </c>
    </row>
    <row r="149" spans="1:24" x14ac:dyDescent="0.3">
      <c r="A149" t="s">
        <v>198</v>
      </c>
      <c r="B149">
        <v>3</v>
      </c>
      <c r="C149">
        <v>1</v>
      </c>
      <c r="D149">
        <v>1</v>
      </c>
      <c r="F149">
        <v>1</v>
      </c>
      <c r="I149">
        <v>3</v>
      </c>
      <c r="J149">
        <v>2</v>
      </c>
      <c r="K149">
        <v>11</v>
      </c>
      <c r="M149">
        <v>2</v>
      </c>
      <c r="N149">
        <v>4</v>
      </c>
      <c r="R149">
        <v>2</v>
      </c>
      <c r="S149">
        <v>28</v>
      </c>
      <c r="T149">
        <v>9</v>
      </c>
      <c r="W149">
        <v>3</v>
      </c>
      <c r="X149">
        <f t="shared" si="4"/>
        <v>70</v>
      </c>
    </row>
    <row r="150" spans="1:24" x14ac:dyDescent="0.3">
      <c r="A150" t="s">
        <v>71</v>
      </c>
      <c r="B150">
        <v>4</v>
      </c>
      <c r="C150">
        <v>1</v>
      </c>
      <c r="D150">
        <v>2</v>
      </c>
      <c r="E150">
        <v>3</v>
      </c>
      <c r="F150">
        <v>2</v>
      </c>
      <c r="G150">
        <v>2</v>
      </c>
      <c r="H150">
        <v>1</v>
      </c>
      <c r="I150">
        <v>3</v>
      </c>
      <c r="J150">
        <v>6</v>
      </c>
      <c r="K150">
        <v>1</v>
      </c>
      <c r="L150">
        <v>1</v>
      </c>
      <c r="M150">
        <v>12</v>
      </c>
      <c r="N150">
        <v>6</v>
      </c>
      <c r="O150">
        <v>2</v>
      </c>
      <c r="Q150">
        <v>9</v>
      </c>
      <c r="R150">
        <v>4</v>
      </c>
      <c r="S150">
        <v>3</v>
      </c>
      <c r="T150">
        <v>3</v>
      </c>
      <c r="W150">
        <v>5</v>
      </c>
      <c r="X150">
        <f t="shared" si="4"/>
        <v>70</v>
      </c>
    </row>
    <row r="151" spans="1:24" x14ac:dyDescent="0.3">
      <c r="A151" t="s">
        <v>76</v>
      </c>
      <c r="B151">
        <v>2</v>
      </c>
      <c r="C151">
        <v>3</v>
      </c>
      <c r="E151">
        <v>2</v>
      </c>
      <c r="G151">
        <v>14</v>
      </c>
      <c r="H151">
        <v>1</v>
      </c>
      <c r="I151">
        <v>2</v>
      </c>
      <c r="J151">
        <v>1</v>
      </c>
      <c r="L151">
        <v>1</v>
      </c>
      <c r="M151">
        <v>21</v>
      </c>
      <c r="N151">
        <v>6</v>
      </c>
      <c r="Q151">
        <v>3</v>
      </c>
      <c r="R151">
        <v>3</v>
      </c>
      <c r="S151">
        <v>3</v>
      </c>
      <c r="T151">
        <v>8</v>
      </c>
      <c r="X151">
        <f t="shared" si="4"/>
        <v>70</v>
      </c>
    </row>
    <row r="152" spans="1:24" x14ac:dyDescent="0.3">
      <c r="A152" t="s">
        <v>211</v>
      </c>
      <c r="B152">
        <v>8</v>
      </c>
      <c r="C152">
        <v>5</v>
      </c>
      <c r="E152">
        <v>5</v>
      </c>
      <c r="F152">
        <v>1</v>
      </c>
      <c r="G152">
        <v>2</v>
      </c>
      <c r="I152">
        <v>1</v>
      </c>
      <c r="J152">
        <v>3</v>
      </c>
      <c r="K152">
        <v>1</v>
      </c>
      <c r="L152">
        <v>10</v>
      </c>
      <c r="M152">
        <v>10</v>
      </c>
      <c r="N152">
        <v>2</v>
      </c>
      <c r="Q152">
        <v>2</v>
      </c>
      <c r="R152">
        <v>8</v>
      </c>
      <c r="S152">
        <v>4</v>
      </c>
      <c r="T152">
        <v>5</v>
      </c>
      <c r="V152">
        <v>1</v>
      </c>
      <c r="W152">
        <v>3</v>
      </c>
      <c r="X152">
        <f t="shared" si="4"/>
        <v>71</v>
      </c>
    </row>
    <row r="153" spans="1:24" x14ac:dyDescent="0.3">
      <c r="A153" t="s">
        <v>226</v>
      </c>
      <c r="B153">
        <v>19</v>
      </c>
      <c r="C153">
        <v>2</v>
      </c>
      <c r="E153">
        <v>2</v>
      </c>
      <c r="H153">
        <v>1</v>
      </c>
      <c r="I153">
        <v>1</v>
      </c>
      <c r="J153">
        <v>2</v>
      </c>
      <c r="K153">
        <v>4</v>
      </c>
      <c r="L153">
        <v>3</v>
      </c>
      <c r="M153">
        <v>11</v>
      </c>
      <c r="N153">
        <v>14</v>
      </c>
      <c r="O153">
        <v>1</v>
      </c>
      <c r="Q153">
        <v>2</v>
      </c>
      <c r="S153">
        <v>3</v>
      </c>
      <c r="T153">
        <v>2</v>
      </c>
      <c r="W153">
        <v>4</v>
      </c>
      <c r="X153">
        <f t="shared" si="4"/>
        <v>71</v>
      </c>
    </row>
    <row r="154" spans="1:24" x14ac:dyDescent="0.3">
      <c r="A154" t="s">
        <v>272</v>
      </c>
      <c r="B154">
        <v>5</v>
      </c>
      <c r="C154">
        <v>1</v>
      </c>
      <c r="E154">
        <v>3</v>
      </c>
      <c r="F154">
        <v>1</v>
      </c>
      <c r="G154">
        <v>22</v>
      </c>
      <c r="I154">
        <v>1</v>
      </c>
      <c r="J154">
        <v>3</v>
      </c>
      <c r="L154">
        <v>2</v>
      </c>
      <c r="M154">
        <v>2</v>
      </c>
      <c r="N154">
        <v>4</v>
      </c>
      <c r="O154">
        <v>2</v>
      </c>
      <c r="Q154">
        <v>3</v>
      </c>
      <c r="R154">
        <v>5</v>
      </c>
      <c r="S154">
        <v>4</v>
      </c>
      <c r="T154">
        <v>3</v>
      </c>
      <c r="U154">
        <v>1</v>
      </c>
      <c r="V154">
        <v>2</v>
      </c>
      <c r="W154">
        <v>9</v>
      </c>
      <c r="X154">
        <f t="shared" si="4"/>
        <v>73</v>
      </c>
    </row>
    <row r="155" spans="1:24" x14ac:dyDescent="0.3">
      <c r="A155" t="s">
        <v>299</v>
      </c>
      <c r="B155">
        <v>12</v>
      </c>
      <c r="C155">
        <v>1</v>
      </c>
      <c r="D155">
        <v>5</v>
      </c>
      <c r="E155">
        <v>3</v>
      </c>
      <c r="F155">
        <v>2</v>
      </c>
      <c r="G155">
        <v>1</v>
      </c>
      <c r="I155">
        <v>1</v>
      </c>
      <c r="J155">
        <v>5</v>
      </c>
      <c r="K155">
        <v>1</v>
      </c>
      <c r="M155">
        <v>9</v>
      </c>
      <c r="N155">
        <v>4</v>
      </c>
      <c r="O155">
        <v>2</v>
      </c>
      <c r="Q155">
        <v>3</v>
      </c>
      <c r="S155">
        <v>9</v>
      </c>
      <c r="T155">
        <v>4</v>
      </c>
      <c r="U155">
        <v>2</v>
      </c>
      <c r="V155">
        <v>5</v>
      </c>
      <c r="W155">
        <v>8</v>
      </c>
      <c r="X155">
        <f t="shared" si="4"/>
        <v>77</v>
      </c>
    </row>
    <row r="156" spans="1:24" x14ac:dyDescent="0.3">
      <c r="A156" t="s">
        <v>144</v>
      </c>
      <c r="B156">
        <v>7</v>
      </c>
      <c r="C156">
        <v>2</v>
      </c>
      <c r="D156">
        <v>1</v>
      </c>
      <c r="E156">
        <v>1</v>
      </c>
      <c r="F156">
        <v>9</v>
      </c>
      <c r="I156">
        <v>5</v>
      </c>
      <c r="J156">
        <v>7</v>
      </c>
      <c r="L156">
        <v>4</v>
      </c>
      <c r="M156">
        <v>1</v>
      </c>
      <c r="N156">
        <v>4</v>
      </c>
      <c r="O156">
        <v>4</v>
      </c>
      <c r="Q156">
        <v>2</v>
      </c>
      <c r="R156">
        <v>3</v>
      </c>
      <c r="S156">
        <v>16</v>
      </c>
      <c r="T156">
        <v>6</v>
      </c>
      <c r="U156">
        <v>1</v>
      </c>
      <c r="V156">
        <v>2</v>
      </c>
      <c r="W156">
        <v>4</v>
      </c>
      <c r="X156">
        <f t="shared" si="4"/>
        <v>79</v>
      </c>
    </row>
    <row r="157" spans="1:24" x14ac:dyDescent="0.3">
      <c r="A157" t="s">
        <v>259</v>
      </c>
      <c r="B157">
        <v>8</v>
      </c>
      <c r="D157">
        <v>2</v>
      </c>
      <c r="H157">
        <v>1</v>
      </c>
      <c r="J157">
        <v>35</v>
      </c>
      <c r="K157">
        <v>1</v>
      </c>
      <c r="L157">
        <v>2</v>
      </c>
      <c r="M157">
        <v>3</v>
      </c>
      <c r="N157">
        <v>2</v>
      </c>
      <c r="P157">
        <v>13</v>
      </c>
      <c r="Q157">
        <v>1</v>
      </c>
      <c r="R157">
        <v>6</v>
      </c>
      <c r="S157">
        <v>6</v>
      </c>
      <c r="T157">
        <v>3</v>
      </c>
      <c r="W157">
        <v>2</v>
      </c>
      <c r="X157">
        <f t="shared" si="4"/>
        <v>85</v>
      </c>
    </row>
    <row r="158" spans="1:24" x14ac:dyDescent="0.3">
      <c r="A158" t="s">
        <v>116</v>
      </c>
      <c r="B158">
        <v>14</v>
      </c>
      <c r="C158">
        <v>4</v>
      </c>
      <c r="D158">
        <v>3</v>
      </c>
      <c r="E158">
        <v>2</v>
      </c>
      <c r="F158">
        <v>4</v>
      </c>
      <c r="G158">
        <v>5</v>
      </c>
      <c r="I158">
        <v>6</v>
      </c>
      <c r="J158">
        <v>5</v>
      </c>
      <c r="K158">
        <v>2</v>
      </c>
      <c r="L158">
        <v>4</v>
      </c>
      <c r="M158">
        <v>5</v>
      </c>
      <c r="N158">
        <v>5</v>
      </c>
      <c r="O158">
        <v>1</v>
      </c>
      <c r="P158">
        <v>10</v>
      </c>
      <c r="Q158">
        <v>3</v>
      </c>
      <c r="R158">
        <v>2</v>
      </c>
      <c r="S158">
        <v>4</v>
      </c>
      <c r="T158">
        <v>3</v>
      </c>
      <c r="U158">
        <v>1</v>
      </c>
      <c r="W158">
        <v>3</v>
      </c>
      <c r="X158">
        <f t="shared" si="4"/>
        <v>86</v>
      </c>
    </row>
    <row r="159" spans="1:24" x14ac:dyDescent="0.3">
      <c r="A159" t="s">
        <v>294</v>
      </c>
      <c r="B159">
        <v>3</v>
      </c>
      <c r="C159">
        <v>11</v>
      </c>
      <c r="D159">
        <v>3</v>
      </c>
      <c r="E159">
        <v>3</v>
      </c>
      <c r="F159">
        <v>4</v>
      </c>
      <c r="I159">
        <v>3</v>
      </c>
      <c r="J159">
        <v>4</v>
      </c>
      <c r="K159">
        <v>2</v>
      </c>
      <c r="L159">
        <v>1</v>
      </c>
      <c r="M159">
        <v>7</v>
      </c>
      <c r="N159">
        <v>4</v>
      </c>
      <c r="O159">
        <v>2</v>
      </c>
      <c r="Q159">
        <v>4</v>
      </c>
      <c r="R159">
        <v>4</v>
      </c>
      <c r="S159">
        <v>2</v>
      </c>
      <c r="T159">
        <v>3</v>
      </c>
      <c r="U159">
        <v>2</v>
      </c>
      <c r="V159">
        <v>2</v>
      </c>
      <c r="W159">
        <v>22</v>
      </c>
      <c r="X159">
        <f t="shared" si="4"/>
        <v>86</v>
      </c>
    </row>
    <row r="160" spans="1:24" x14ac:dyDescent="0.3">
      <c r="A160" t="s">
        <v>146</v>
      </c>
      <c r="B160">
        <v>5</v>
      </c>
      <c r="C160">
        <v>4</v>
      </c>
      <c r="D160">
        <v>4</v>
      </c>
      <c r="E160">
        <v>9</v>
      </c>
      <c r="G160">
        <v>1</v>
      </c>
      <c r="I160">
        <v>3</v>
      </c>
      <c r="J160">
        <v>6</v>
      </c>
      <c r="L160">
        <v>4</v>
      </c>
      <c r="M160">
        <v>8</v>
      </c>
      <c r="N160">
        <v>3</v>
      </c>
      <c r="O160">
        <v>4</v>
      </c>
      <c r="P160">
        <v>1</v>
      </c>
      <c r="Q160">
        <v>7</v>
      </c>
      <c r="R160">
        <v>6</v>
      </c>
      <c r="S160">
        <v>8</v>
      </c>
      <c r="T160">
        <v>4</v>
      </c>
      <c r="U160">
        <v>2</v>
      </c>
      <c r="V160">
        <v>2</v>
      </c>
      <c r="W160">
        <v>8</v>
      </c>
      <c r="X160">
        <f t="shared" si="4"/>
        <v>89</v>
      </c>
    </row>
    <row r="161" spans="1:24" x14ac:dyDescent="0.3">
      <c r="A161" t="s">
        <v>300</v>
      </c>
      <c r="B161">
        <v>5</v>
      </c>
      <c r="C161">
        <v>1</v>
      </c>
      <c r="D161">
        <v>20</v>
      </c>
      <c r="E161">
        <v>1</v>
      </c>
      <c r="F161">
        <v>4</v>
      </c>
      <c r="I161">
        <v>1</v>
      </c>
      <c r="J161">
        <v>25</v>
      </c>
      <c r="K161">
        <v>1</v>
      </c>
      <c r="L161">
        <v>1</v>
      </c>
      <c r="M161">
        <v>2</v>
      </c>
      <c r="N161">
        <v>4</v>
      </c>
      <c r="O161">
        <v>1</v>
      </c>
      <c r="Q161">
        <v>7</v>
      </c>
      <c r="R161">
        <v>4</v>
      </c>
      <c r="S161">
        <v>5</v>
      </c>
      <c r="T161">
        <v>4</v>
      </c>
      <c r="V161">
        <v>3</v>
      </c>
      <c r="W161">
        <v>3</v>
      </c>
      <c r="X161">
        <f t="shared" si="4"/>
        <v>92</v>
      </c>
    </row>
    <row r="162" spans="1:24" x14ac:dyDescent="0.3">
      <c r="A162" t="s">
        <v>189</v>
      </c>
      <c r="B162">
        <v>14</v>
      </c>
      <c r="C162">
        <v>3</v>
      </c>
      <c r="D162">
        <v>1</v>
      </c>
      <c r="E162">
        <v>2</v>
      </c>
      <c r="F162">
        <v>3</v>
      </c>
      <c r="G162">
        <v>1</v>
      </c>
      <c r="I162">
        <v>3</v>
      </c>
      <c r="J162">
        <v>5</v>
      </c>
      <c r="K162">
        <v>4</v>
      </c>
      <c r="L162">
        <v>2</v>
      </c>
      <c r="M162">
        <v>7</v>
      </c>
      <c r="N162">
        <v>6</v>
      </c>
      <c r="Q162">
        <v>6</v>
      </c>
      <c r="R162">
        <v>12</v>
      </c>
      <c r="S162">
        <v>11</v>
      </c>
      <c r="T162">
        <v>3</v>
      </c>
      <c r="U162">
        <v>1</v>
      </c>
      <c r="V162">
        <v>9</v>
      </c>
      <c r="W162">
        <v>2</v>
      </c>
      <c r="X162">
        <f t="shared" ref="X162:X167" si="5">SUM(B162:W162)</f>
        <v>95</v>
      </c>
    </row>
    <row r="163" spans="1:24" x14ac:dyDescent="0.3">
      <c r="A163" t="s">
        <v>29</v>
      </c>
      <c r="B163">
        <v>1</v>
      </c>
      <c r="C163">
        <v>3</v>
      </c>
      <c r="D163">
        <v>2</v>
      </c>
      <c r="E163">
        <v>4</v>
      </c>
      <c r="F163">
        <v>3</v>
      </c>
      <c r="G163">
        <v>2</v>
      </c>
      <c r="H163">
        <v>1</v>
      </c>
      <c r="J163">
        <v>21</v>
      </c>
      <c r="L163">
        <v>22</v>
      </c>
      <c r="M163">
        <v>2</v>
      </c>
      <c r="N163">
        <v>1</v>
      </c>
      <c r="P163">
        <v>1</v>
      </c>
      <c r="Q163">
        <v>3</v>
      </c>
      <c r="R163">
        <v>4</v>
      </c>
      <c r="S163">
        <v>8</v>
      </c>
      <c r="T163">
        <v>2</v>
      </c>
      <c r="U163">
        <v>2</v>
      </c>
      <c r="V163">
        <v>2</v>
      </c>
      <c r="W163">
        <v>15</v>
      </c>
      <c r="X163">
        <f t="shared" si="5"/>
        <v>99</v>
      </c>
    </row>
    <row r="164" spans="1:24" x14ac:dyDescent="0.3">
      <c r="A164" t="s">
        <v>149</v>
      </c>
      <c r="B164">
        <v>11</v>
      </c>
      <c r="C164">
        <v>7</v>
      </c>
      <c r="F164">
        <v>5</v>
      </c>
      <c r="G164">
        <v>6</v>
      </c>
      <c r="H164">
        <v>2</v>
      </c>
      <c r="I164">
        <v>7</v>
      </c>
      <c r="J164">
        <v>7</v>
      </c>
      <c r="L164">
        <v>3</v>
      </c>
      <c r="M164">
        <v>6</v>
      </c>
      <c r="N164">
        <v>9</v>
      </c>
      <c r="O164">
        <v>3</v>
      </c>
      <c r="P164">
        <v>2</v>
      </c>
      <c r="Q164">
        <v>6</v>
      </c>
      <c r="R164">
        <v>8</v>
      </c>
      <c r="S164">
        <v>10</v>
      </c>
      <c r="T164">
        <v>2</v>
      </c>
      <c r="V164">
        <v>4</v>
      </c>
      <c r="W164">
        <v>10</v>
      </c>
      <c r="X164">
        <f t="shared" si="5"/>
        <v>108</v>
      </c>
    </row>
    <row r="165" spans="1:24" x14ac:dyDescent="0.3">
      <c r="A165" t="s">
        <v>21</v>
      </c>
      <c r="B165">
        <v>11</v>
      </c>
      <c r="C165">
        <v>4</v>
      </c>
      <c r="D165">
        <v>2</v>
      </c>
      <c r="E165">
        <v>5</v>
      </c>
      <c r="F165">
        <v>12</v>
      </c>
      <c r="G165">
        <v>1</v>
      </c>
      <c r="H165">
        <v>1</v>
      </c>
      <c r="I165">
        <v>2</v>
      </c>
      <c r="J165">
        <v>3</v>
      </c>
      <c r="L165">
        <v>2</v>
      </c>
      <c r="M165">
        <v>19</v>
      </c>
      <c r="N165">
        <v>48</v>
      </c>
      <c r="P165">
        <v>10</v>
      </c>
      <c r="Q165">
        <v>1</v>
      </c>
      <c r="R165">
        <v>5</v>
      </c>
      <c r="S165">
        <v>4</v>
      </c>
      <c r="T165">
        <v>1</v>
      </c>
      <c r="W165">
        <v>3</v>
      </c>
      <c r="X165">
        <f t="shared" si="5"/>
        <v>134</v>
      </c>
    </row>
    <row r="166" spans="1:24" x14ac:dyDescent="0.3">
      <c r="A166" t="s">
        <v>316</v>
      </c>
      <c r="B166">
        <v>15</v>
      </c>
      <c r="C166">
        <v>2</v>
      </c>
      <c r="D166">
        <v>6</v>
      </c>
      <c r="E166">
        <v>6</v>
      </c>
      <c r="F166">
        <v>6</v>
      </c>
      <c r="G166">
        <v>3</v>
      </c>
      <c r="H166">
        <v>4</v>
      </c>
      <c r="I166">
        <v>5</v>
      </c>
      <c r="J166">
        <v>22</v>
      </c>
      <c r="K166">
        <v>2</v>
      </c>
      <c r="L166">
        <v>4</v>
      </c>
      <c r="M166">
        <v>18</v>
      </c>
      <c r="N166">
        <v>11</v>
      </c>
      <c r="O166">
        <v>1</v>
      </c>
      <c r="Q166">
        <v>1</v>
      </c>
      <c r="R166">
        <v>10</v>
      </c>
      <c r="S166">
        <v>9</v>
      </c>
      <c r="T166">
        <v>2</v>
      </c>
      <c r="U166">
        <v>1</v>
      </c>
      <c r="V166">
        <v>1</v>
      </c>
      <c r="W166">
        <v>9</v>
      </c>
      <c r="X166">
        <f t="shared" si="5"/>
        <v>138</v>
      </c>
    </row>
    <row r="167" spans="1:24" x14ac:dyDescent="0.3">
      <c r="A167" t="s">
        <v>220</v>
      </c>
      <c r="B167">
        <v>16</v>
      </c>
      <c r="C167">
        <v>4</v>
      </c>
      <c r="D167">
        <v>2</v>
      </c>
      <c r="E167">
        <v>10</v>
      </c>
      <c r="F167">
        <v>12</v>
      </c>
      <c r="G167">
        <v>2</v>
      </c>
      <c r="H167">
        <v>1</v>
      </c>
      <c r="I167">
        <v>10</v>
      </c>
      <c r="J167">
        <v>13</v>
      </c>
      <c r="K167">
        <v>1</v>
      </c>
      <c r="L167">
        <v>4</v>
      </c>
      <c r="M167">
        <v>22</v>
      </c>
      <c r="N167">
        <v>15</v>
      </c>
      <c r="O167">
        <v>9</v>
      </c>
      <c r="Q167">
        <v>13</v>
      </c>
      <c r="R167">
        <v>10</v>
      </c>
      <c r="S167">
        <v>9</v>
      </c>
      <c r="T167">
        <v>6</v>
      </c>
      <c r="U167">
        <v>4</v>
      </c>
      <c r="V167">
        <v>1</v>
      </c>
      <c r="W167">
        <v>5</v>
      </c>
      <c r="X167">
        <f t="shared" si="5"/>
        <v>169</v>
      </c>
    </row>
  </sheetData>
  <autoFilter ref="A1:X1" xr:uid="{00000000-0009-0000-0000-000003000000}">
    <sortState xmlns:xlrd2="http://schemas.microsoft.com/office/spreadsheetml/2017/richdata2" ref="A2:X167">
      <sortCondition ref="X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topLeftCell="D1" workbookViewId="0">
      <selection activeCell="F23" sqref="F23"/>
    </sheetView>
  </sheetViews>
  <sheetFormatPr defaultColWidth="8.88671875" defaultRowHeight="14.4" x14ac:dyDescent="0.3"/>
  <cols>
    <col min="2" max="2" width="60.88671875" customWidth="1"/>
    <col min="3" max="3" width="8.44140625" customWidth="1"/>
    <col min="4" max="4" width="10.44140625" customWidth="1"/>
    <col min="5" max="6" width="46.44140625" customWidth="1"/>
    <col min="7" max="7" width="12.33203125" customWidth="1"/>
    <col min="8" max="8" width="55.44140625" customWidth="1"/>
  </cols>
  <sheetData>
    <row r="1" spans="1:8" x14ac:dyDescent="0.3">
      <c r="B1" t="s">
        <v>643</v>
      </c>
      <c r="E1" t="s">
        <v>644</v>
      </c>
      <c r="H1" t="s">
        <v>80</v>
      </c>
    </row>
    <row r="2" spans="1:8" x14ac:dyDescent="0.3">
      <c r="A2">
        <v>1</v>
      </c>
      <c r="B2" t="s">
        <v>645</v>
      </c>
      <c r="D2">
        <v>1</v>
      </c>
      <c r="E2" t="s">
        <v>231</v>
      </c>
      <c r="G2">
        <v>1</v>
      </c>
      <c r="H2" s="3" t="s">
        <v>1</v>
      </c>
    </row>
    <row r="3" spans="1:8" x14ac:dyDescent="0.3">
      <c r="A3">
        <v>2</v>
      </c>
      <c r="B3" t="s">
        <v>646</v>
      </c>
      <c r="D3">
        <v>2</v>
      </c>
      <c r="E3" t="s">
        <v>242</v>
      </c>
      <c r="G3">
        <v>2</v>
      </c>
      <c r="H3" s="3" t="s">
        <v>9</v>
      </c>
    </row>
    <row r="4" spans="1:8" x14ac:dyDescent="0.3">
      <c r="A4">
        <v>3</v>
      </c>
      <c r="B4" t="s">
        <v>634</v>
      </c>
      <c r="D4">
        <v>3</v>
      </c>
      <c r="E4" t="s">
        <v>246</v>
      </c>
      <c r="G4">
        <v>3</v>
      </c>
      <c r="H4" s="3" t="s">
        <v>10</v>
      </c>
    </row>
    <row r="5" spans="1:8" x14ac:dyDescent="0.3">
      <c r="A5">
        <v>4</v>
      </c>
      <c r="B5" t="s">
        <v>647</v>
      </c>
      <c r="D5">
        <v>4</v>
      </c>
      <c r="E5" t="s">
        <v>247</v>
      </c>
      <c r="G5">
        <v>4</v>
      </c>
      <c r="H5" s="3" t="s">
        <v>11</v>
      </c>
    </row>
    <row r="6" spans="1:8" x14ac:dyDescent="0.3">
      <c r="A6">
        <v>5</v>
      </c>
      <c r="B6" t="s">
        <v>648</v>
      </c>
      <c r="D6">
        <v>5</v>
      </c>
      <c r="E6" t="s">
        <v>248</v>
      </c>
      <c r="G6">
        <v>5</v>
      </c>
      <c r="H6" s="3" t="s">
        <v>12</v>
      </c>
    </row>
    <row r="7" spans="1:8" x14ac:dyDescent="0.3">
      <c r="A7">
        <v>6</v>
      </c>
      <c r="B7" t="s">
        <v>649</v>
      </c>
      <c r="D7">
        <v>6</v>
      </c>
      <c r="E7" t="s">
        <v>249</v>
      </c>
      <c r="G7">
        <v>6</v>
      </c>
      <c r="H7" s="3" t="s">
        <v>13</v>
      </c>
    </row>
    <row r="8" spans="1:8" x14ac:dyDescent="0.3">
      <c r="A8">
        <v>7</v>
      </c>
      <c r="B8" t="s">
        <v>650</v>
      </c>
      <c r="D8">
        <v>7</v>
      </c>
      <c r="E8" t="s">
        <v>250</v>
      </c>
      <c r="G8">
        <v>7</v>
      </c>
      <c r="H8" s="3" t="s">
        <v>14</v>
      </c>
    </row>
    <row r="9" spans="1:8" x14ac:dyDescent="0.3">
      <c r="A9">
        <v>8</v>
      </c>
      <c r="B9" t="s">
        <v>651</v>
      </c>
      <c r="D9">
        <v>8</v>
      </c>
      <c r="E9" t="s">
        <v>251</v>
      </c>
      <c r="G9">
        <v>8</v>
      </c>
      <c r="H9" s="3" t="s">
        <v>15</v>
      </c>
    </row>
    <row r="10" spans="1:8" x14ac:dyDescent="0.3">
      <c r="A10">
        <v>9</v>
      </c>
      <c r="B10" t="s">
        <v>652</v>
      </c>
      <c r="D10">
        <v>9</v>
      </c>
      <c r="E10" t="s">
        <v>252</v>
      </c>
      <c r="G10">
        <v>9</v>
      </c>
      <c r="H10" s="3" t="s">
        <v>16</v>
      </c>
    </row>
    <row r="11" spans="1:8" x14ac:dyDescent="0.3">
      <c r="A11">
        <v>10</v>
      </c>
      <c r="B11" t="s">
        <v>637</v>
      </c>
      <c r="D11">
        <v>10</v>
      </c>
      <c r="E11" t="s">
        <v>232</v>
      </c>
      <c r="G11">
        <v>10</v>
      </c>
      <c r="H11" s="3" t="s">
        <v>2</v>
      </c>
    </row>
    <row r="12" spans="1:8" x14ac:dyDescent="0.3">
      <c r="A12">
        <v>11</v>
      </c>
      <c r="B12" t="s">
        <v>653</v>
      </c>
      <c r="D12">
        <v>11</v>
      </c>
      <c r="E12" t="s">
        <v>233</v>
      </c>
      <c r="G12">
        <v>11</v>
      </c>
      <c r="H12" s="3" t="s">
        <v>3</v>
      </c>
    </row>
    <row r="13" spans="1:8" x14ac:dyDescent="0.3">
      <c r="A13">
        <v>12</v>
      </c>
      <c r="B13" t="s">
        <v>654</v>
      </c>
      <c r="D13">
        <v>12</v>
      </c>
      <c r="E13" t="s">
        <v>234</v>
      </c>
      <c r="G13">
        <v>12</v>
      </c>
      <c r="H13" s="3" t="s">
        <v>4</v>
      </c>
    </row>
    <row r="14" spans="1:8" x14ac:dyDescent="0.3">
      <c r="A14">
        <v>13</v>
      </c>
      <c r="B14" t="s">
        <v>655</v>
      </c>
      <c r="D14">
        <v>13</v>
      </c>
      <c r="E14" t="s">
        <v>235</v>
      </c>
      <c r="G14">
        <v>13</v>
      </c>
      <c r="H14" s="3" t="s">
        <v>5</v>
      </c>
    </row>
    <row r="15" spans="1:8" x14ac:dyDescent="0.3">
      <c r="A15">
        <v>14</v>
      </c>
      <c r="B15" t="s">
        <v>622</v>
      </c>
      <c r="D15">
        <v>14</v>
      </c>
      <c r="E15" t="s">
        <v>236</v>
      </c>
      <c r="G15">
        <v>14</v>
      </c>
      <c r="H15" s="3" t="s">
        <v>6</v>
      </c>
    </row>
    <row r="16" spans="1:8" x14ac:dyDescent="0.3">
      <c r="A16">
        <v>15</v>
      </c>
      <c r="B16" t="s">
        <v>627</v>
      </c>
      <c r="D16">
        <v>15</v>
      </c>
      <c r="E16" t="s">
        <v>237</v>
      </c>
      <c r="G16">
        <v>15</v>
      </c>
      <c r="H16" s="3" t="s">
        <v>7</v>
      </c>
    </row>
    <row r="17" spans="1:8" x14ac:dyDescent="0.3">
      <c r="A17">
        <v>16</v>
      </c>
      <c r="B17" t="s">
        <v>656</v>
      </c>
      <c r="D17">
        <v>16</v>
      </c>
      <c r="E17" t="s">
        <v>238</v>
      </c>
      <c r="G17">
        <v>16</v>
      </c>
      <c r="H17" s="3" t="s">
        <v>8</v>
      </c>
    </row>
    <row r="18" spans="1:8" x14ac:dyDescent="0.3">
      <c r="A18">
        <v>17</v>
      </c>
      <c r="B18" t="s">
        <v>629</v>
      </c>
      <c r="D18">
        <v>17</v>
      </c>
      <c r="E18" t="s">
        <v>239</v>
      </c>
    </row>
    <row r="19" spans="1:8" x14ac:dyDescent="0.3">
      <c r="A19">
        <v>18</v>
      </c>
      <c r="B19" t="s">
        <v>630</v>
      </c>
      <c r="D19">
        <v>18</v>
      </c>
      <c r="E19" t="s">
        <v>240</v>
      </c>
    </row>
    <row r="20" spans="1:8" x14ac:dyDescent="0.3">
      <c r="A20">
        <v>19</v>
      </c>
      <c r="B20" t="s">
        <v>657</v>
      </c>
      <c r="D20">
        <v>19</v>
      </c>
      <c r="E20" t="s">
        <v>241</v>
      </c>
    </row>
    <row r="21" spans="1:8" x14ac:dyDescent="0.3">
      <c r="A21">
        <v>20</v>
      </c>
      <c r="B21" t="s">
        <v>658</v>
      </c>
      <c r="D21">
        <v>20</v>
      </c>
      <c r="E21" t="s">
        <v>243</v>
      </c>
    </row>
    <row r="22" spans="1:8" x14ac:dyDescent="0.3">
      <c r="D22">
        <v>21</v>
      </c>
      <c r="E22" t="s">
        <v>244</v>
      </c>
    </row>
    <row r="23" spans="1:8" x14ac:dyDescent="0.3">
      <c r="D23">
        <v>22</v>
      </c>
      <c r="E23" t="s">
        <v>245</v>
      </c>
    </row>
  </sheetData>
  <autoFilter ref="G1:H1" xr:uid="{00000000-0009-0000-0000-000004000000}">
    <sortState xmlns:xlrd2="http://schemas.microsoft.com/office/spreadsheetml/2017/richdata2" ref="G2:H17">
      <sortCondition ref="G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3"/>
  <sheetViews>
    <sheetView topLeftCell="A11" workbookViewId="0">
      <selection activeCell="B29" sqref="B29"/>
    </sheetView>
  </sheetViews>
  <sheetFormatPr defaultColWidth="8.88671875" defaultRowHeight="14.4" x14ac:dyDescent="0.3"/>
  <cols>
    <col min="1" max="2" width="75.44140625" customWidth="1"/>
    <col min="3" max="4" width="18.44140625" customWidth="1"/>
    <col min="5" max="5" width="58.44140625" customWidth="1"/>
    <col min="9" max="9" width="45.44140625" customWidth="1"/>
  </cols>
  <sheetData>
    <row r="1" spans="1:9" x14ac:dyDescent="0.3">
      <c r="A1" t="s">
        <v>366</v>
      </c>
      <c r="B1" t="s">
        <v>366</v>
      </c>
      <c r="E1" t="s">
        <v>678</v>
      </c>
      <c r="I1" t="s">
        <v>679</v>
      </c>
    </row>
    <row r="2" spans="1:9" x14ac:dyDescent="0.3">
      <c r="A2" t="s">
        <v>483</v>
      </c>
      <c r="B2" t="s">
        <v>110</v>
      </c>
      <c r="E2" t="s">
        <v>104</v>
      </c>
      <c r="I2" t="s">
        <v>339</v>
      </c>
    </row>
    <row r="3" spans="1:9" x14ac:dyDescent="0.3">
      <c r="A3" t="s">
        <v>684</v>
      </c>
      <c r="B3" t="s">
        <v>134</v>
      </c>
      <c r="E3" s="6" t="s">
        <v>105</v>
      </c>
      <c r="I3" t="s">
        <v>102</v>
      </c>
    </row>
    <row r="4" spans="1:9" x14ac:dyDescent="0.3">
      <c r="A4" t="s">
        <v>484</v>
      </c>
      <c r="B4" t="s">
        <v>111</v>
      </c>
      <c r="E4" s="6" t="s">
        <v>108</v>
      </c>
      <c r="I4" t="s">
        <v>254</v>
      </c>
    </row>
    <row r="5" spans="1:9" x14ac:dyDescent="0.3">
      <c r="A5" s="6" t="s">
        <v>368</v>
      </c>
      <c r="B5" s="6" t="s">
        <v>31</v>
      </c>
      <c r="E5" s="2" t="s">
        <v>19</v>
      </c>
      <c r="I5" t="s">
        <v>340</v>
      </c>
    </row>
    <row r="6" spans="1:9" x14ac:dyDescent="0.3">
      <c r="A6" t="s">
        <v>369</v>
      </c>
      <c r="B6" t="s">
        <v>140</v>
      </c>
      <c r="E6" t="s">
        <v>258</v>
      </c>
      <c r="I6" t="s">
        <v>103</v>
      </c>
    </row>
    <row r="7" spans="1:9" x14ac:dyDescent="0.3">
      <c r="A7" t="s">
        <v>485</v>
      </c>
      <c r="B7" t="s">
        <v>112</v>
      </c>
      <c r="E7" t="s">
        <v>259</v>
      </c>
      <c r="I7" s="6" t="s">
        <v>107</v>
      </c>
    </row>
    <row r="8" spans="1:9" x14ac:dyDescent="0.3">
      <c r="A8" t="s">
        <v>370</v>
      </c>
      <c r="B8" t="s">
        <v>141</v>
      </c>
      <c r="E8" t="s">
        <v>260</v>
      </c>
      <c r="I8" s="2" t="s">
        <v>17</v>
      </c>
    </row>
    <row r="9" spans="1:9" x14ac:dyDescent="0.3">
      <c r="A9" t="s">
        <v>371</v>
      </c>
      <c r="B9" t="s">
        <v>32</v>
      </c>
      <c r="E9" t="s">
        <v>261</v>
      </c>
      <c r="I9" t="s">
        <v>256</v>
      </c>
    </row>
    <row r="10" spans="1:9" x14ac:dyDescent="0.3">
      <c r="A10" t="s">
        <v>372</v>
      </c>
      <c r="B10" t="s">
        <v>142</v>
      </c>
      <c r="E10" t="s">
        <v>262</v>
      </c>
      <c r="I10" s="2" t="s">
        <v>18</v>
      </c>
    </row>
    <row r="11" spans="1:9" x14ac:dyDescent="0.3">
      <c r="A11" t="s">
        <v>486</v>
      </c>
      <c r="B11" t="s">
        <v>21</v>
      </c>
      <c r="E11" t="s">
        <v>20</v>
      </c>
      <c r="I11" t="s">
        <v>257</v>
      </c>
    </row>
    <row r="12" spans="1:9" x14ac:dyDescent="0.3">
      <c r="A12" t="s">
        <v>373</v>
      </c>
      <c r="B12" t="s">
        <v>143</v>
      </c>
      <c r="E12" t="s">
        <v>263</v>
      </c>
      <c r="I12" t="s">
        <v>318</v>
      </c>
    </row>
    <row r="13" spans="1:9" x14ac:dyDescent="0.3">
      <c r="A13" s="6" t="s">
        <v>374</v>
      </c>
      <c r="B13" s="6" t="s">
        <v>276</v>
      </c>
      <c r="E13" s="6"/>
      <c r="I13" t="s">
        <v>77</v>
      </c>
    </row>
    <row r="14" spans="1:9" x14ac:dyDescent="0.3">
      <c r="A14" t="s">
        <v>487</v>
      </c>
      <c r="B14" t="s">
        <v>264</v>
      </c>
      <c r="I14" t="s">
        <v>78</v>
      </c>
    </row>
    <row r="15" spans="1:9" x14ac:dyDescent="0.3">
      <c r="A15" t="s">
        <v>488</v>
      </c>
      <c r="B15" t="s">
        <v>341</v>
      </c>
    </row>
    <row r="16" spans="1:9" x14ac:dyDescent="0.3">
      <c r="A16" s="6" t="s">
        <v>375</v>
      </c>
      <c r="B16" s="6" t="s">
        <v>277</v>
      </c>
    </row>
    <row r="17" spans="1:2" x14ac:dyDescent="0.3">
      <c r="A17" t="s">
        <v>489</v>
      </c>
      <c r="B17" t="s">
        <v>113</v>
      </c>
    </row>
    <row r="18" spans="1:2" x14ac:dyDescent="0.3">
      <c r="A18" t="s">
        <v>490</v>
      </c>
      <c r="B18" t="s">
        <v>114</v>
      </c>
    </row>
    <row r="19" spans="1:2" x14ac:dyDescent="0.3">
      <c r="A19" t="s">
        <v>376</v>
      </c>
      <c r="B19" t="s">
        <v>33</v>
      </c>
    </row>
    <row r="20" spans="1:2" x14ac:dyDescent="0.3">
      <c r="A20" s="6" t="s">
        <v>377</v>
      </c>
      <c r="B20" s="6" t="s">
        <v>34</v>
      </c>
    </row>
    <row r="21" spans="1:2" x14ac:dyDescent="0.3">
      <c r="A21" t="s">
        <v>491</v>
      </c>
      <c r="B21" t="s">
        <v>265</v>
      </c>
    </row>
    <row r="22" spans="1:2" x14ac:dyDescent="0.3">
      <c r="A22" t="s">
        <v>379</v>
      </c>
      <c r="B22" t="s">
        <v>144</v>
      </c>
    </row>
    <row r="23" spans="1:2" x14ac:dyDescent="0.3">
      <c r="A23" t="s">
        <v>378</v>
      </c>
      <c r="B23" t="s">
        <v>35</v>
      </c>
    </row>
    <row r="24" spans="1:2" x14ac:dyDescent="0.3">
      <c r="A24" t="s">
        <v>380</v>
      </c>
      <c r="B24" t="s">
        <v>278</v>
      </c>
    </row>
    <row r="25" spans="1:2" x14ac:dyDescent="0.3">
      <c r="A25" t="s">
        <v>381</v>
      </c>
      <c r="B25" t="s">
        <v>345</v>
      </c>
    </row>
    <row r="26" spans="1:2" x14ac:dyDescent="0.3">
      <c r="A26" t="s">
        <v>492</v>
      </c>
      <c r="B26" t="s">
        <v>115</v>
      </c>
    </row>
    <row r="27" spans="1:2" x14ac:dyDescent="0.3">
      <c r="A27" t="s">
        <v>493</v>
      </c>
      <c r="B27" t="s">
        <v>116</v>
      </c>
    </row>
    <row r="28" spans="1:2" x14ac:dyDescent="0.3">
      <c r="A28" t="s">
        <v>494</v>
      </c>
      <c r="B28" t="s">
        <v>117</v>
      </c>
    </row>
    <row r="29" spans="1:2" x14ac:dyDescent="0.3">
      <c r="A29" t="s">
        <v>495</v>
      </c>
      <c r="B29" t="s">
        <v>266</v>
      </c>
    </row>
    <row r="30" spans="1:2" x14ac:dyDescent="0.3">
      <c r="A30" t="s">
        <v>496</v>
      </c>
      <c r="B30" t="s">
        <v>22</v>
      </c>
    </row>
    <row r="31" spans="1:2" x14ac:dyDescent="0.3">
      <c r="A31" t="s">
        <v>497</v>
      </c>
      <c r="B31" t="s">
        <v>267</v>
      </c>
    </row>
    <row r="32" spans="1:2" x14ac:dyDescent="0.3">
      <c r="A32" t="s">
        <v>498</v>
      </c>
      <c r="B32" t="s">
        <v>268</v>
      </c>
    </row>
    <row r="33" spans="1:2" x14ac:dyDescent="0.3">
      <c r="A33" t="s">
        <v>499</v>
      </c>
      <c r="B33" t="s">
        <v>23</v>
      </c>
    </row>
    <row r="34" spans="1:2" x14ac:dyDescent="0.3">
      <c r="A34" t="s">
        <v>500</v>
      </c>
      <c r="B34" t="s">
        <v>118</v>
      </c>
    </row>
    <row r="35" spans="1:2" x14ac:dyDescent="0.3">
      <c r="A35" s="6" t="s">
        <v>382</v>
      </c>
      <c r="B35" s="6" t="s">
        <v>145</v>
      </c>
    </row>
    <row r="36" spans="1:2" x14ac:dyDescent="0.3">
      <c r="A36" t="s">
        <v>383</v>
      </c>
      <c r="B36" t="s">
        <v>36</v>
      </c>
    </row>
    <row r="37" spans="1:2" x14ac:dyDescent="0.3">
      <c r="A37" t="s">
        <v>384</v>
      </c>
      <c r="B37" t="s">
        <v>146</v>
      </c>
    </row>
    <row r="38" spans="1:2" x14ac:dyDescent="0.3">
      <c r="A38" t="s">
        <v>501</v>
      </c>
      <c r="B38" t="s">
        <v>24</v>
      </c>
    </row>
    <row r="39" spans="1:2" x14ac:dyDescent="0.3">
      <c r="A39" t="s">
        <v>385</v>
      </c>
      <c r="B39" t="s">
        <v>147</v>
      </c>
    </row>
    <row r="40" spans="1:2" x14ac:dyDescent="0.3">
      <c r="A40" t="s">
        <v>386</v>
      </c>
      <c r="B40" t="s">
        <v>148</v>
      </c>
    </row>
    <row r="41" spans="1:2" x14ac:dyDescent="0.3">
      <c r="A41" t="s">
        <v>387</v>
      </c>
      <c r="B41" t="s">
        <v>149</v>
      </c>
    </row>
    <row r="42" spans="1:2" x14ac:dyDescent="0.3">
      <c r="A42" t="s">
        <v>502</v>
      </c>
      <c r="B42" t="s">
        <v>119</v>
      </c>
    </row>
    <row r="43" spans="1:2" x14ac:dyDescent="0.3">
      <c r="A43" t="s">
        <v>503</v>
      </c>
      <c r="B43" t="s">
        <v>120</v>
      </c>
    </row>
    <row r="44" spans="1:2" x14ac:dyDescent="0.3">
      <c r="A44" t="s">
        <v>477</v>
      </c>
      <c r="B44" t="s">
        <v>192</v>
      </c>
    </row>
    <row r="45" spans="1:2" x14ac:dyDescent="0.3">
      <c r="A45" t="s">
        <v>388</v>
      </c>
      <c r="B45" t="s">
        <v>37</v>
      </c>
    </row>
    <row r="46" spans="1:2" x14ac:dyDescent="0.3">
      <c r="A46" t="s">
        <v>389</v>
      </c>
      <c r="B46" t="s">
        <v>150</v>
      </c>
    </row>
    <row r="47" spans="1:2" x14ac:dyDescent="0.3">
      <c r="A47" t="s">
        <v>685</v>
      </c>
      <c r="B47" t="s">
        <v>135</v>
      </c>
    </row>
    <row r="48" spans="1:2" x14ac:dyDescent="0.3">
      <c r="A48" t="s">
        <v>390</v>
      </c>
      <c r="B48" t="s">
        <v>279</v>
      </c>
    </row>
    <row r="49" spans="1:2" x14ac:dyDescent="0.3">
      <c r="A49" t="s">
        <v>504</v>
      </c>
      <c r="B49" t="s">
        <v>25</v>
      </c>
    </row>
    <row r="50" spans="1:2" x14ac:dyDescent="0.3">
      <c r="A50" t="s">
        <v>391</v>
      </c>
      <c r="B50" t="s">
        <v>151</v>
      </c>
    </row>
    <row r="51" spans="1:2" x14ac:dyDescent="0.3">
      <c r="A51" s="6" t="s">
        <v>392</v>
      </c>
      <c r="B51" s="6" t="s">
        <v>38</v>
      </c>
    </row>
    <row r="52" spans="1:2" x14ac:dyDescent="0.3">
      <c r="A52" s="6" t="s">
        <v>393</v>
      </c>
      <c r="B52" s="6" t="s">
        <v>346</v>
      </c>
    </row>
    <row r="53" spans="1:2" x14ac:dyDescent="0.3">
      <c r="A53" s="2" t="s">
        <v>394</v>
      </c>
      <c r="B53" s="2" t="s">
        <v>152</v>
      </c>
    </row>
    <row r="54" spans="1:2" x14ac:dyDescent="0.3">
      <c r="A54" s="6" t="s">
        <v>395</v>
      </c>
      <c r="B54" s="6" t="s">
        <v>280</v>
      </c>
    </row>
    <row r="55" spans="1:2" x14ac:dyDescent="0.3">
      <c r="A55" t="s">
        <v>505</v>
      </c>
      <c r="B55" t="s">
        <v>26</v>
      </c>
    </row>
    <row r="56" spans="1:2" x14ac:dyDescent="0.3">
      <c r="A56" s="6" t="s">
        <v>396</v>
      </c>
      <c r="B56" s="6" t="s">
        <v>347</v>
      </c>
    </row>
    <row r="57" spans="1:2" x14ac:dyDescent="0.3">
      <c r="A57" t="s">
        <v>478</v>
      </c>
      <c r="B57" t="s">
        <v>58</v>
      </c>
    </row>
    <row r="58" spans="1:2" x14ac:dyDescent="0.3">
      <c r="A58" t="s">
        <v>397</v>
      </c>
      <c r="B58" t="s">
        <v>153</v>
      </c>
    </row>
    <row r="59" spans="1:2" x14ac:dyDescent="0.3">
      <c r="A59" t="s">
        <v>398</v>
      </c>
      <c r="B59" t="s">
        <v>154</v>
      </c>
    </row>
    <row r="60" spans="1:2" x14ac:dyDescent="0.3">
      <c r="A60" t="s">
        <v>399</v>
      </c>
      <c r="B60" t="s">
        <v>281</v>
      </c>
    </row>
    <row r="61" spans="1:2" x14ac:dyDescent="0.3">
      <c r="A61" s="6" t="s">
        <v>506</v>
      </c>
      <c r="B61" s="6" t="s">
        <v>269</v>
      </c>
    </row>
    <row r="62" spans="1:2" x14ac:dyDescent="0.3">
      <c r="A62" t="s">
        <v>507</v>
      </c>
      <c r="B62" t="s">
        <v>270</v>
      </c>
    </row>
    <row r="63" spans="1:2" x14ac:dyDescent="0.3">
      <c r="A63" t="s">
        <v>508</v>
      </c>
      <c r="B63" t="s">
        <v>121</v>
      </c>
    </row>
    <row r="64" spans="1:2" x14ac:dyDescent="0.3">
      <c r="A64" t="s">
        <v>509</v>
      </c>
      <c r="B64" t="s">
        <v>122</v>
      </c>
    </row>
    <row r="65" spans="1:2" x14ac:dyDescent="0.3">
      <c r="A65" s="6" t="s">
        <v>400</v>
      </c>
      <c r="B65" s="6" t="s">
        <v>348</v>
      </c>
    </row>
    <row r="66" spans="1:2" x14ac:dyDescent="0.3">
      <c r="A66" t="s">
        <v>510</v>
      </c>
      <c r="B66" t="s">
        <v>123</v>
      </c>
    </row>
    <row r="67" spans="1:2" x14ac:dyDescent="0.3">
      <c r="A67" t="s">
        <v>401</v>
      </c>
      <c r="B67" t="s">
        <v>155</v>
      </c>
    </row>
    <row r="68" spans="1:2" x14ac:dyDescent="0.3">
      <c r="A68" t="s">
        <v>402</v>
      </c>
      <c r="B68" t="s">
        <v>156</v>
      </c>
    </row>
    <row r="69" spans="1:2" x14ac:dyDescent="0.3">
      <c r="A69" t="s">
        <v>403</v>
      </c>
      <c r="B69" t="s">
        <v>349</v>
      </c>
    </row>
    <row r="70" spans="1:2" x14ac:dyDescent="0.3">
      <c r="A70" t="s">
        <v>511</v>
      </c>
      <c r="B70" t="s">
        <v>271</v>
      </c>
    </row>
    <row r="71" spans="1:2" x14ac:dyDescent="0.3">
      <c r="A71" s="6" t="s">
        <v>512</v>
      </c>
      <c r="B71" s="6" t="s">
        <v>124</v>
      </c>
    </row>
    <row r="72" spans="1:2" x14ac:dyDescent="0.3">
      <c r="A72" s="6" t="s">
        <v>513</v>
      </c>
      <c r="B72" s="6" t="s">
        <v>272</v>
      </c>
    </row>
    <row r="73" spans="1:2" x14ac:dyDescent="0.3">
      <c r="A73" t="s">
        <v>514</v>
      </c>
      <c r="B73" t="s">
        <v>125</v>
      </c>
    </row>
    <row r="74" spans="1:2" x14ac:dyDescent="0.3">
      <c r="A74" s="6" t="s">
        <v>515</v>
      </c>
      <c r="B74" s="6" t="s">
        <v>27</v>
      </c>
    </row>
    <row r="75" spans="1:2" x14ac:dyDescent="0.3">
      <c r="A75" t="s">
        <v>516</v>
      </c>
      <c r="B75" t="s">
        <v>126</v>
      </c>
    </row>
    <row r="76" spans="1:2" x14ac:dyDescent="0.3">
      <c r="A76" t="s">
        <v>517</v>
      </c>
      <c r="B76" t="s">
        <v>273</v>
      </c>
    </row>
    <row r="77" spans="1:2" x14ac:dyDescent="0.3">
      <c r="A77" t="s">
        <v>518</v>
      </c>
      <c r="B77" t="s">
        <v>28</v>
      </c>
    </row>
    <row r="78" spans="1:2" x14ac:dyDescent="0.3">
      <c r="A78" t="s">
        <v>519</v>
      </c>
      <c r="B78" t="s">
        <v>342</v>
      </c>
    </row>
    <row r="79" spans="1:2" x14ac:dyDescent="0.3">
      <c r="A79" t="s">
        <v>520</v>
      </c>
      <c r="B79" t="s">
        <v>127</v>
      </c>
    </row>
    <row r="80" spans="1:2" x14ac:dyDescent="0.3">
      <c r="A80" t="s">
        <v>521</v>
      </c>
      <c r="B80" t="s">
        <v>128</v>
      </c>
    </row>
    <row r="81" spans="1:2" x14ac:dyDescent="0.3">
      <c r="A81" s="6" t="s">
        <v>522</v>
      </c>
      <c r="B81" s="6" t="s">
        <v>129</v>
      </c>
    </row>
    <row r="82" spans="1:2" x14ac:dyDescent="0.3">
      <c r="A82" s="6" t="s">
        <v>523</v>
      </c>
      <c r="B82" s="6" t="s">
        <v>130</v>
      </c>
    </row>
    <row r="83" spans="1:2" x14ac:dyDescent="0.3">
      <c r="A83" t="s">
        <v>524</v>
      </c>
      <c r="B83" t="s">
        <v>131</v>
      </c>
    </row>
    <row r="84" spans="1:2" x14ac:dyDescent="0.3">
      <c r="A84" s="6" t="s">
        <v>525</v>
      </c>
      <c r="B84" s="6" t="s">
        <v>132</v>
      </c>
    </row>
    <row r="85" spans="1:2" x14ac:dyDescent="0.3">
      <c r="A85" s="6" t="s">
        <v>526</v>
      </c>
      <c r="B85" s="6" t="s">
        <v>133</v>
      </c>
    </row>
    <row r="86" spans="1:2" x14ac:dyDescent="0.3">
      <c r="A86" t="s">
        <v>527</v>
      </c>
      <c r="B86" t="s">
        <v>343</v>
      </c>
    </row>
    <row r="87" spans="1:2" x14ac:dyDescent="0.3">
      <c r="A87" t="s">
        <v>528</v>
      </c>
      <c r="B87" t="s">
        <v>30</v>
      </c>
    </row>
    <row r="88" spans="1:2" x14ac:dyDescent="0.3">
      <c r="A88" s="6" t="s">
        <v>529</v>
      </c>
      <c r="B88" s="6" t="s">
        <v>274</v>
      </c>
    </row>
    <row r="89" spans="1:2" x14ac:dyDescent="0.3">
      <c r="A89" t="s">
        <v>530</v>
      </c>
      <c r="B89" t="s">
        <v>275</v>
      </c>
    </row>
    <row r="90" spans="1:2" x14ac:dyDescent="0.3">
      <c r="A90" s="6" t="s">
        <v>531</v>
      </c>
      <c r="B90" s="6" t="s">
        <v>291</v>
      </c>
    </row>
    <row r="91" spans="1:2" x14ac:dyDescent="0.3">
      <c r="A91" t="s">
        <v>532</v>
      </c>
      <c r="B91" t="s">
        <v>294</v>
      </c>
    </row>
    <row r="92" spans="1:2" x14ac:dyDescent="0.3">
      <c r="A92" t="s">
        <v>533</v>
      </c>
      <c r="B92" t="s">
        <v>295</v>
      </c>
    </row>
    <row r="93" spans="1:2" x14ac:dyDescent="0.3">
      <c r="A93" t="s">
        <v>534</v>
      </c>
      <c r="B93" t="s">
        <v>59</v>
      </c>
    </row>
    <row r="94" spans="1:2" x14ac:dyDescent="0.3">
      <c r="A94" t="s">
        <v>535</v>
      </c>
      <c r="B94" t="s">
        <v>194</v>
      </c>
    </row>
    <row r="95" spans="1:2" x14ac:dyDescent="0.3">
      <c r="A95" t="s">
        <v>536</v>
      </c>
      <c r="B95" t="s">
        <v>195</v>
      </c>
    </row>
    <row r="96" spans="1:2" x14ac:dyDescent="0.3">
      <c r="A96" t="s">
        <v>537</v>
      </c>
      <c r="B96" t="s">
        <v>196</v>
      </c>
    </row>
    <row r="97" spans="1:2" x14ac:dyDescent="0.3">
      <c r="A97" t="s">
        <v>538</v>
      </c>
      <c r="B97" t="s">
        <v>60</v>
      </c>
    </row>
    <row r="98" spans="1:2" x14ac:dyDescent="0.3">
      <c r="A98" t="s">
        <v>539</v>
      </c>
      <c r="B98" t="s">
        <v>197</v>
      </c>
    </row>
    <row r="99" spans="1:2" x14ac:dyDescent="0.3">
      <c r="A99" t="s">
        <v>540</v>
      </c>
      <c r="B99" t="s">
        <v>296</v>
      </c>
    </row>
    <row r="100" spans="1:2" x14ac:dyDescent="0.3">
      <c r="A100" t="s">
        <v>541</v>
      </c>
      <c r="B100" t="s">
        <v>198</v>
      </c>
    </row>
    <row r="101" spans="1:2" x14ac:dyDescent="0.3">
      <c r="A101" t="s">
        <v>542</v>
      </c>
      <c r="B101" t="s">
        <v>199</v>
      </c>
    </row>
    <row r="102" spans="1:2" x14ac:dyDescent="0.3">
      <c r="A102" t="s">
        <v>543</v>
      </c>
      <c r="B102" t="s">
        <v>61</v>
      </c>
    </row>
    <row r="103" spans="1:2" x14ac:dyDescent="0.3">
      <c r="A103" t="s">
        <v>544</v>
      </c>
      <c r="B103" t="s">
        <v>62</v>
      </c>
    </row>
    <row r="104" spans="1:2" x14ac:dyDescent="0.3">
      <c r="A104" t="s">
        <v>545</v>
      </c>
      <c r="B104" t="s">
        <v>360</v>
      </c>
    </row>
    <row r="105" spans="1:2" x14ac:dyDescent="0.3">
      <c r="A105" t="s">
        <v>546</v>
      </c>
      <c r="B105" t="s">
        <v>63</v>
      </c>
    </row>
    <row r="106" spans="1:2" x14ac:dyDescent="0.3">
      <c r="A106" t="s">
        <v>547</v>
      </c>
      <c r="B106" t="s">
        <v>64</v>
      </c>
    </row>
    <row r="107" spans="1:2" x14ac:dyDescent="0.3">
      <c r="A107" t="s">
        <v>548</v>
      </c>
      <c r="B107" t="s">
        <v>200</v>
      </c>
    </row>
    <row r="108" spans="1:2" x14ac:dyDescent="0.3">
      <c r="A108" t="s">
        <v>404</v>
      </c>
      <c r="B108" t="s">
        <v>282</v>
      </c>
    </row>
    <row r="109" spans="1:2" x14ac:dyDescent="0.3">
      <c r="A109" t="s">
        <v>549</v>
      </c>
      <c r="B109" t="s">
        <v>201</v>
      </c>
    </row>
    <row r="110" spans="1:2" x14ac:dyDescent="0.3">
      <c r="A110" t="s">
        <v>550</v>
      </c>
      <c r="B110" t="s">
        <v>297</v>
      </c>
    </row>
    <row r="111" spans="1:2" x14ac:dyDescent="0.3">
      <c r="A111" t="s">
        <v>551</v>
      </c>
      <c r="B111" t="s">
        <v>202</v>
      </c>
    </row>
    <row r="112" spans="1:2" x14ac:dyDescent="0.3">
      <c r="A112" t="s">
        <v>686</v>
      </c>
      <c r="B112" t="s">
        <v>136</v>
      </c>
    </row>
    <row r="113" spans="1:2" x14ac:dyDescent="0.3">
      <c r="A113" t="s">
        <v>405</v>
      </c>
      <c r="B113" t="s">
        <v>157</v>
      </c>
    </row>
    <row r="114" spans="1:2" x14ac:dyDescent="0.3">
      <c r="A114" t="s">
        <v>406</v>
      </c>
      <c r="B114" t="s">
        <v>39</v>
      </c>
    </row>
    <row r="115" spans="1:2" x14ac:dyDescent="0.3">
      <c r="A115" t="s">
        <v>552</v>
      </c>
      <c r="B115" t="s">
        <v>203</v>
      </c>
    </row>
    <row r="116" spans="1:2" x14ac:dyDescent="0.3">
      <c r="A116" t="s">
        <v>553</v>
      </c>
      <c r="B116" t="s">
        <v>204</v>
      </c>
    </row>
    <row r="117" spans="1:2" x14ac:dyDescent="0.3">
      <c r="A117" t="s">
        <v>407</v>
      </c>
      <c r="B117" t="s">
        <v>40</v>
      </c>
    </row>
    <row r="118" spans="1:2" x14ac:dyDescent="0.3">
      <c r="A118" s="6" t="s">
        <v>408</v>
      </c>
      <c r="B118" s="6" t="s">
        <v>158</v>
      </c>
    </row>
    <row r="119" spans="1:2" x14ac:dyDescent="0.3">
      <c r="A119" t="s">
        <v>554</v>
      </c>
      <c r="B119" t="s">
        <v>205</v>
      </c>
    </row>
    <row r="120" spans="1:2" x14ac:dyDescent="0.3">
      <c r="A120" s="6" t="s">
        <v>409</v>
      </c>
      <c r="B120" s="6" t="s">
        <v>41</v>
      </c>
    </row>
    <row r="121" spans="1:2" x14ac:dyDescent="0.3">
      <c r="A121" t="s">
        <v>555</v>
      </c>
      <c r="B121" t="s">
        <v>206</v>
      </c>
    </row>
    <row r="122" spans="1:2" x14ac:dyDescent="0.3">
      <c r="A122" t="s">
        <v>556</v>
      </c>
      <c r="B122" t="s">
        <v>207</v>
      </c>
    </row>
    <row r="123" spans="1:2" x14ac:dyDescent="0.3">
      <c r="A123" t="s">
        <v>557</v>
      </c>
      <c r="B123" t="s">
        <v>65</v>
      </c>
    </row>
    <row r="124" spans="1:2" x14ac:dyDescent="0.3">
      <c r="A124" t="s">
        <v>410</v>
      </c>
      <c r="B124" t="s">
        <v>159</v>
      </c>
    </row>
    <row r="125" spans="1:2" x14ac:dyDescent="0.3">
      <c r="A125" t="s">
        <v>411</v>
      </c>
      <c r="B125" t="s">
        <v>350</v>
      </c>
    </row>
    <row r="126" spans="1:2" x14ac:dyDescent="0.3">
      <c r="A126" t="s">
        <v>558</v>
      </c>
      <c r="B126" t="s">
        <v>298</v>
      </c>
    </row>
    <row r="127" spans="1:2" x14ac:dyDescent="0.3">
      <c r="A127" t="s">
        <v>559</v>
      </c>
      <c r="B127" t="s">
        <v>208</v>
      </c>
    </row>
    <row r="128" spans="1:2" x14ac:dyDescent="0.3">
      <c r="A128" t="s">
        <v>560</v>
      </c>
      <c r="B128" t="s">
        <v>299</v>
      </c>
    </row>
    <row r="129" spans="1:2" x14ac:dyDescent="0.3">
      <c r="A129" t="s">
        <v>561</v>
      </c>
      <c r="B129" t="s">
        <v>209</v>
      </c>
    </row>
    <row r="130" spans="1:2" x14ac:dyDescent="0.3">
      <c r="A130" t="s">
        <v>562</v>
      </c>
      <c r="B130" t="s">
        <v>300</v>
      </c>
    </row>
    <row r="131" spans="1:2" x14ac:dyDescent="0.3">
      <c r="A131" t="s">
        <v>563</v>
      </c>
      <c r="B131" t="s">
        <v>361</v>
      </c>
    </row>
    <row r="132" spans="1:2" x14ac:dyDescent="0.3">
      <c r="A132" t="s">
        <v>564</v>
      </c>
      <c r="B132" t="s">
        <v>301</v>
      </c>
    </row>
    <row r="133" spans="1:2" x14ac:dyDescent="0.3">
      <c r="A133" t="s">
        <v>412</v>
      </c>
      <c r="B133" t="s">
        <v>160</v>
      </c>
    </row>
    <row r="134" spans="1:2" x14ac:dyDescent="0.3">
      <c r="A134" t="s">
        <v>413</v>
      </c>
      <c r="B134" t="s">
        <v>161</v>
      </c>
    </row>
    <row r="135" spans="1:2" x14ac:dyDescent="0.3">
      <c r="A135" t="s">
        <v>565</v>
      </c>
      <c r="B135" t="s">
        <v>210</v>
      </c>
    </row>
    <row r="136" spans="1:2" x14ac:dyDescent="0.3">
      <c r="A136" t="s">
        <v>566</v>
      </c>
      <c r="B136" t="s">
        <v>302</v>
      </c>
    </row>
    <row r="137" spans="1:2" x14ac:dyDescent="0.3">
      <c r="A137" s="6" t="s">
        <v>414</v>
      </c>
      <c r="B137" s="6" t="s">
        <v>162</v>
      </c>
    </row>
    <row r="138" spans="1:2" x14ac:dyDescent="0.3">
      <c r="A138" t="s">
        <v>567</v>
      </c>
      <c r="B138" t="s">
        <v>303</v>
      </c>
    </row>
    <row r="139" spans="1:2" x14ac:dyDescent="0.3">
      <c r="A139" t="s">
        <v>568</v>
      </c>
      <c r="B139" t="s">
        <v>211</v>
      </c>
    </row>
    <row r="140" spans="1:2" x14ac:dyDescent="0.3">
      <c r="A140" t="s">
        <v>569</v>
      </c>
      <c r="B140" t="s">
        <v>212</v>
      </c>
    </row>
    <row r="141" spans="1:2" x14ac:dyDescent="0.3">
      <c r="A141" t="s">
        <v>570</v>
      </c>
      <c r="B141" t="s">
        <v>66</v>
      </c>
    </row>
    <row r="142" spans="1:2" x14ac:dyDescent="0.3">
      <c r="A142" t="s">
        <v>571</v>
      </c>
      <c r="B142" t="s">
        <v>304</v>
      </c>
    </row>
    <row r="143" spans="1:2" x14ac:dyDescent="0.3">
      <c r="A143" t="s">
        <v>572</v>
      </c>
      <c r="B143" t="s">
        <v>362</v>
      </c>
    </row>
    <row r="144" spans="1:2" x14ac:dyDescent="0.3">
      <c r="A144" t="s">
        <v>573</v>
      </c>
      <c r="B144" t="s">
        <v>67</v>
      </c>
    </row>
    <row r="145" spans="1:2" x14ac:dyDescent="0.3">
      <c r="A145" t="s">
        <v>574</v>
      </c>
      <c r="B145" t="s">
        <v>305</v>
      </c>
    </row>
    <row r="146" spans="1:2" x14ac:dyDescent="0.3">
      <c r="A146" t="s">
        <v>575</v>
      </c>
      <c r="B146" t="s">
        <v>306</v>
      </c>
    </row>
    <row r="147" spans="1:2" x14ac:dyDescent="0.3">
      <c r="A147" t="s">
        <v>576</v>
      </c>
      <c r="B147" t="s">
        <v>307</v>
      </c>
    </row>
    <row r="148" spans="1:2" x14ac:dyDescent="0.3">
      <c r="A148" t="s">
        <v>577</v>
      </c>
      <c r="B148" t="s">
        <v>363</v>
      </c>
    </row>
    <row r="149" spans="1:2" x14ac:dyDescent="0.3">
      <c r="A149" t="s">
        <v>578</v>
      </c>
      <c r="B149" t="s">
        <v>213</v>
      </c>
    </row>
    <row r="150" spans="1:2" x14ac:dyDescent="0.3">
      <c r="A150" t="s">
        <v>479</v>
      </c>
      <c r="B150" t="s">
        <v>292</v>
      </c>
    </row>
    <row r="151" spans="1:2" x14ac:dyDescent="0.3">
      <c r="A151" t="s">
        <v>415</v>
      </c>
      <c r="B151" t="s">
        <v>163</v>
      </c>
    </row>
    <row r="152" spans="1:2" x14ac:dyDescent="0.3">
      <c r="A152" s="6" t="s">
        <v>687</v>
      </c>
      <c r="B152" s="6" t="s">
        <v>29</v>
      </c>
    </row>
    <row r="153" spans="1:2" x14ac:dyDescent="0.3">
      <c r="A153" t="s">
        <v>416</v>
      </c>
      <c r="B153" t="s">
        <v>42</v>
      </c>
    </row>
    <row r="154" spans="1:2" x14ac:dyDescent="0.3">
      <c r="A154" t="s">
        <v>417</v>
      </c>
      <c r="B154" t="s">
        <v>43</v>
      </c>
    </row>
    <row r="155" spans="1:2" x14ac:dyDescent="0.3">
      <c r="A155" t="s">
        <v>579</v>
      </c>
      <c r="B155" t="s">
        <v>214</v>
      </c>
    </row>
    <row r="156" spans="1:2" x14ac:dyDescent="0.3">
      <c r="A156" t="s">
        <v>580</v>
      </c>
      <c r="B156" t="s">
        <v>215</v>
      </c>
    </row>
    <row r="157" spans="1:2" x14ac:dyDescent="0.3">
      <c r="A157" t="s">
        <v>581</v>
      </c>
      <c r="B157" t="s">
        <v>216</v>
      </c>
    </row>
    <row r="158" spans="1:2" x14ac:dyDescent="0.3">
      <c r="A158" t="s">
        <v>418</v>
      </c>
      <c r="B158" t="s">
        <v>164</v>
      </c>
    </row>
    <row r="159" spans="1:2" x14ac:dyDescent="0.3">
      <c r="A159" t="s">
        <v>582</v>
      </c>
      <c r="B159" t="s">
        <v>217</v>
      </c>
    </row>
    <row r="160" spans="1:2" x14ac:dyDescent="0.3">
      <c r="A160" t="s">
        <v>419</v>
      </c>
      <c r="B160" t="s">
        <v>44</v>
      </c>
    </row>
    <row r="161" spans="1:2" x14ac:dyDescent="0.3">
      <c r="A161" t="s">
        <v>420</v>
      </c>
      <c r="B161" t="s">
        <v>165</v>
      </c>
    </row>
    <row r="162" spans="1:2" x14ac:dyDescent="0.3">
      <c r="A162" t="s">
        <v>421</v>
      </c>
      <c r="B162" t="s">
        <v>166</v>
      </c>
    </row>
    <row r="163" spans="1:2" x14ac:dyDescent="0.3">
      <c r="A163" t="s">
        <v>583</v>
      </c>
      <c r="B163" t="s">
        <v>308</v>
      </c>
    </row>
    <row r="164" spans="1:2" x14ac:dyDescent="0.3">
      <c r="A164" t="s">
        <v>584</v>
      </c>
      <c r="B164" t="s">
        <v>218</v>
      </c>
    </row>
    <row r="165" spans="1:2" x14ac:dyDescent="0.3">
      <c r="A165" t="s">
        <v>585</v>
      </c>
      <c r="B165" t="s">
        <v>367</v>
      </c>
    </row>
    <row r="166" spans="1:2" x14ac:dyDescent="0.3">
      <c r="A166" t="s">
        <v>422</v>
      </c>
      <c r="B166" t="s">
        <v>167</v>
      </c>
    </row>
    <row r="167" spans="1:2" x14ac:dyDescent="0.3">
      <c r="A167" t="s">
        <v>423</v>
      </c>
      <c r="B167" t="s">
        <v>283</v>
      </c>
    </row>
    <row r="168" spans="1:2" x14ac:dyDescent="0.3">
      <c r="A168" s="6" t="s">
        <v>688</v>
      </c>
      <c r="B168" s="6" t="s">
        <v>344</v>
      </c>
    </row>
    <row r="169" spans="1:2" x14ac:dyDescent="0.3">
      <c r="A169" t="s">
        <v>424</v>
      </c>
      <c r="B169" t="s">
        <v>168</v>
      </c>
    </row>
    <row r="170" spans="1:2" x14ac:dyDescent="0.3">
      <c r="A170" s="6" t="s">
        <v>425</v>
      </c>
      <c r="B170" s="6" t="s">
        <v>351</v>
      </c>
    </row>
    <row r="171" spans="1:2" x14ac:dyDescent="0.3">
      <c r="A171" t="s">
        <v>426</v>
      </c>
      <c r="B171" t="s">
        <v>169</v>
      </c>
    </row>
    <row r="172" spans="1:2" x14ac:dyDescent="0.3">
      <c r="A172" t="s">
        <v>427</v>
      </c>
      <c r="B172" t="s">
        <v>170</v>
      </c>
    </row>
    <row r="173" spans="1:2" x14ac:dyDescent="0.3">
      <c r="A173" t="s">
        <v>428</v>
      </c>
      <c r="B173" t="s">
        <v>171</v>
      </c>
    </row>
    <row r="174" spans="1:2" x14ac:dyDescent="0.3">
      <c r="A174" s="6" t="s">
        <v>480</v>
      </c>
      <c r="B174" s="6" t="s">
        <v>193</v>
      </c>
    </row>
    <row r="175" spans="1:2" x14ac:dyDescent="0.3">
      <c r="A175" t="s">
        <v>429</v>
      </c>
      <c r="B175" t="s">
        <v>45</v>
      </c>
    </row>
    <row r="176" spans="1:2" x14ac:dyDescent="0.3">
      <c r="A176" s="2" t="s">
        <v>430</v>
      </c>
      <c r="B176" s="2" t="s">
        <v>352</v>
      </c>
    </row>
    <row r="177" spans="1:2" x14ac:dyDescent="0.3">
      <c r="A177" t="s">
        <v>431</v>
      </c>
      <c r="B177" t="s">
        <v>46</v>
      </c>
    </row>
    <row r="178" spans="1:2" x14ac:dyDescent="0.3">
      <c r="A178" t="s">
        <v>432</v>
      </c>
      <c r="B178" t="s">
        <v>353</v>
      </c>
    </row>
    <row r="179" spans="1:2" x14ac:dyDescent="0.3">
      <c r="A179" t="s">
        <v>433</v>
      </c>
      <c r="B179" t="s">
        <v>172</v>
      </c>
    </row>
    <row r="180" spans="1:2" x14ac:dyDescent="0.3">
      <c r="A180" t="s">
        <v>586</v>
      </c>
      <c r="B180" t="s">
        <v>68</v>
      </c>
    </row>
    <row r="181" spans="1:2" x14ac:dyDescent="0.3">
      <c r="A181" t="s">
        <v>587</v>
      </c>
      <c r="B181" t="s">
        <v>219</v>
      </c>
    </row>
    <row r="182" spans="1:2" x14ac:dyDescent="0.3">
      <c r="A182" t="s">
        <v>434</v>
      </c>
      <c r="B182" t="s">
        <v>47</v>
      </c>
    </row>
    <row r="183" spans="1:2" x14ac:dyDescent="0.3">
      <c r="A183" t="s">
        <v>588</v>
      </c>
      <c r="B183" t="s">
        <v>309</v>
      </c>
    </row>
    <row r="184" spans="1:2" x14ac:dyDescent="0.3">
      <c r="A184" t="s">
        <v>589</v>
      </c>
      <c r="B184" t="s">
        <v>364</v>
      </c>
    </row>
    <row r="185" spans="1:2" x14ac:dyDescent="0.3">
      <c r="A185" t="s">
        <v>435</v>
      </c>
      <c r="B185" t="s">
        <v>173</v>
      </c>
    </row>
    <row r="186" spans="1:2" x14ac:dyDescent="0.3">
      <c r="A186" t="s">
        <v>590</v>
      </c>
      <c r="B186" t="s">
        <v>69</v>
      </c>
    </row>
    <row r="187" spans="1:2" x14ac:dyDescent="0.3">
      <c r="A187" t="s">
        <v>436</v>
      </c>
      <c r="B187" t="s">
        <v>354</v>
      </c>
    </row>
    <row r="188" spans="1:2" x14ac:dyDescent="0.3">
      <c r="A188" t="s">
        <v>437</v>
      </c>
      <c r="B188" t="s">
        <v>284</v>
      </c>
    </row>
    <row r="189" spans="1:2" x14ac:dyDescent="0.3">
      <c r="A189" t="s">
        <v>438</v>
      </c>
      <c r="B189" t="s">
        <v>174</v>
      </c>
    </row>
    <row r="190" spans="1:2" x14ac:dyDescent="0.3">
      <c r="A190" s="2" t="s">
        <v>439</v>
      </c>
      <c r="B190" s="2" t="s">
        <v>175</v>
      </c>
    </row>
    <row r="191" spans="1:2" x14ac:dyDescent="0.3">
      <c r="A191" t="s">
        <v>440</v>
      </c>
      <c r="B191" t="s">
        <v>48</v>
      </c>
    </row>
    <row r="192" spans="1:2" x14ac:dyDescent="0.3">
      <c r="A192" s="6" t="s">
        <v>441</v>
      </c>
      <c r="B192" s="6" t="s">
        <v>285</v>
      </c>
    </row>
    <row r="193" spans="1:2" x14ac:dyDescent="0.3">
      <c r="A193" t="s">
        <v>591</v>
      </c>
      <c r="B193" t="s">
        <v>70</v>
      </c>
    </row>
    <row r="194" spans="1:2" x14ac:dyDescent="0.3">
      <c r="A194" t="s">
        <v>592</v>
      </c>
      <c r="B194" t="s">
        <v>71</v>
      </c>
    </row>
    <row r="195" spans="1:2" x14ac:dyDescent="0.3">
      <c r="A195" t="s">
        <v>593</v>
      </c>
      <c r="B195" t="s">
        <v>310</v>
      </c>
    </row>
    <row r="196" spans="1:2" x14ac:dyDescent="0.3">
      <c r="A196" t="s">
        <v>594</v>
      </c>
      <c r="B196" t="s">
        <v>220</v>
      </c>
    </row>
    <row r="197" spans="1:2" x14ac:dyDescent="0.3">
      <c r="A197" t="s">
        <v>595</v>
      </c>
      <c r="B197" t="s">
        <v>221</v>
      </c>
    </row>
    <row r="198" spans="1:2" x14ac:dyDescent="0.3">
      <c r="A198" t="s">
        <v>442</v>
      </c>
      <c r="B198" t="s">
        <v>176</v>
      </c>
    </row>
    <row r="199" spans="1:2" x14ac:dyDescent="0.3">
      <c r="A199" t="s">
        <v>596</v>
      </c>
      <c r="B199" t="s">
        <v>311</v>
      </c>
    </row>
    <row r="200" spans="1:2" x14ac:dyDescent="0.3">
      <c r="A200" t="s">
        <v>597</v>
      </c>
      <c r="B200" t="s">
        <v>72</v>
      </c>
    </row>
    <row r="201" spans="1:2" x14ac:dyDescent="0.3">
      <c r="A201" t="s">
        <v>443</v>
      </c>
      <c r="B201" t="s">
        <v>177</v>
      </c>
    </row>
    <row r="202" spans="1:2" x14ac:dyDescent="0.3">
      <c r="A202" s="6" t="s">
        <v>444</v>
      </c>
      <c r="B202" s="6" t="s">
        <v>178</v>
      </c>
    </row>
    <row r="203" spans="1:2" x14ac:dyDescent="0.3">
      <c r="A203" s="6" t="s">
        <v>445</v>
      </c>
      <c r="B203" s="6" t="s">
        <v>179</v>
      </c>
    </row>
    <row r="204" spans="1:2" x14ac:dyDescent="0.3">
      <c r="A204" t="s">
        <v>598</v>
      </c>
      <c r="B204" t="s">
        <v>222</v>
      </c>
    </row>
    <row r="205" spans="1:2" x14ac:dyDescent="0.3">
      <c r="A205" t="s">
        <v>599</v>
      </c>
      <c r="B205" t="s">
        <v>73</v>
      </c>
    </row>
    <row r="206" spans="1:2" x14ac:dyDescent="0.3">
      <c r="A206" t="s">
        <v>600</v>
      </c>
      <c r="B206" t="s">
        <v>223</v>
      </c>
    </row>
    <row r="207" spans="1:2" x14ac:dyDescent="0.3">
      <c r="A207" t="s">
        <v>601</v>
      </c>
      <c r="B207" t="s">
        <v>312</v>
      </c>
    </row>
    <row r="208" spans="1:2" x14ac:dyDescent="0.3">
      <c r="A208" t="s">
        <v>446</v>
      </c>
      <c r="B208" t="s">
        <v>355</v>
      </c>
    </row>
    <row r="209" spans="1:2" x14ac:dyDescent="0.3">
      <c r="A209" t="s">
        <v>447</v>
      </c>
      <c r="B209" t="s">
        <v>286</v>
      </c>
    </row>
    <row r="210" spans="1:2" x14ac:dyDescent="0.3">
      <c r="A210" t="s">
        <v>448</v>
      </c>
      <c r="B210" t="s">
        <v>180</v>
      </c>
    </row>
    <row r="211" spans="1:2" x14ac:dyDescent="0.3">
      <c r="A211" t="s">
        <v>449</v>
      </c>
      <c r="B211" t="s">
        <v>181</v>
      </c>
    </row>
    <row r="212" spans="1:2" x14ac:dyDescent="0.3">
      <c r="A212" t="s">
        <v>602</v>
      </c>
      <c r="B212" t="s">
        <v>313</v>
      </c>
    </row>
    <row r="213" spans="1:2" x14ac:dyDescent="0.3">
      <c r="A213" t="s">
        <v>603</v>
      </c>
      <c r="B213" t="s">
        <v>314</v>
      </c>
    </row>
    <row r="214" spans="1:2" x14ac:dyDescent="0.3">
      <c r="A214" t="s">
        <v>604</v>
      </c>
      <c r="B214" t="s">
        <v>74</v>
      </c>
    </row>
    <row r="215" spans="1:2" x14ac:dyDescent="0.3">
      <c r="A215" t="s">
        <v>450</v>
      </c>
      <c r="B215" t="s">
        <v>49</v>
      </c>
    </row>
    <row r="216" spans="1:2" x14ac:dyDescent="0.3">
      <c r="A216" t="s">
        <v>605</v>
      </c>
      <c r="B216" t="s">
        <v>224</v>
      </c>
    </row>
    <row r="217" spans="1:2" x14ac:dyDescent="0.3">
      <c r="A217" t="s">
        <v>606</v>
      </c>
      <c r="B217" t="s">
        <v>225</v>
      </c>
    </row>
    <row r="218" spans="1:2" x14ac:dyDescent="0.3">
      <c r="A218" t="s">
        <v>451</v>
      </c>
      <c r="B218" t="s">
        <v>182</v>
      </c>
    </row>
    <row r="219" spans="1:2" x14ac:dyDescent="0.3">
      <c r="A219" t="s">
        <v>452</v>
      </c>
      <c r="B219" t="s">
        <v>50</v>
      </c>
    </row>
    <row r="220" spans="1:2" x14ac:dyDescent="0.3">
      <c r="A220" t="s">
        <v>481</v>
      </c>
      <c r="B220" t="s">
        <v>293</v>
      </c>
    </row>
    <row r="221" spans="1:2" x14ac:dyDescent="0.3">
      <c r="A221" t="s">
        <v>607</v>
      </c>
      <c r="B221" t="s">
        <v>226</v>
      </c>
    </row>
    <row r="222" spans="1:2" x14ac:dyDescent="0.3">
      <c r="A222" t="s">
        <v>453</v>
      </c>
      <c r="B222" t="s">
        <v>183</v>
      </c>
    </row>
    <row r="223" spans="1:2" x14ac:dyDescent="0.3">
      <c r="A223" t="s">
        <v>454</v>
      </c>
      <c r="B223" t="s">
        <v>184</v>
      </c>
    </row>
    <row r="224" spans="1:2" x14ac:dyDescent="0.3">
      <c r="A224" t="s">
        <v>455</v>
      </c>
      <c r="B224" t="s">
        <v>287</v>
      </c>
    </row>
    <row r="225" spans="1:2" x14ac:dyDescent="0.3">
      <c r="A225" t="s">
        <v>456</v>
      </c>
      <c r="B225" t="s">
        <v>288</v>
      </c>
    </row>
    <row r="226" spans="1:2" x14ac:dyDescent="0.3">
      <c r="A226" t="s">
        <v>457</v>
      </c>
      <c r="B226" t="s">
        <v>51</v>
      </c>
    </row>
    <row r="227" spans="1:2" x14ac:dyDescent="0.3">
      <c r="A227" s="6" t="s">
        <v>458</v>
      </c>
      <c r="B227" s="6" t="s">
        <v>185</v>
      </c>
    </row>
    <row r="228" spans="1:2" x14ac:dyDescent="0.3">
      <c r="A228" t="s">
        <v>459</v>
      </c>
      <c r="B228" t="s">
        <v>356</v>
      </c>
    </row>
    <row r="229" spans="1:2" x14ac:dyDescent="0.3">
      <c r="A229" t="s">
        <v>608</v>
      </c>
      <c r="B229" t="s">
        <v>227</v>
      </c>
    </row>
    <row r="230" spans="1:2" x14ac:dyDescent="0.3">
      <c r="A230" t="s">
        <v>460</v>
      </c>
      <c r="B230" t="s">
        <v>186</v>
      </c>
    </row>
    <row r="231" spans="1:2" x14ac:dyDescent="0.3">
      <c r="A231" t="s">
        <v>461</v>
      </c>
      <c r="B231" t="s">
        <v>52</v>
      </c>
    </row>
    <row r="232" spans="1:2" x14ac:dyDescent="0.3">
      <c r="A232" t="s">
        <v>609</v>
      </c>
      <c r="B232" t="s">
        <v>75</v>
      </c>
    </row>
    <row r="233" spans="1:2" x14ac:dyDescent="0.3">
      <c r="A233" s="6" t="s">
        <v>462</v>
      </c>
      <c r="B233" s="6" t="s">
        <v>187</v>
      </c>
    </row>
    <row r="234" spans="1:2" x14ac:dyDescent="0.3">
      <c r="A234" t="s">
        <v>463</v>
      </c>
      <c r="B234" t="s">
        <v>188</v>
      </c>
    </row>
    <row r="235" spans="1:2" x14ac:dyDescent="0.3">
      <c r="A235" t="s">
        <v>610</v>
      </c>
      <c r="B235" t="s">
        <v>228</v>
      </c>
    </row>
    <row r="236" spans="1:2" x14ac:dyDescent="0.3">
      <c r="A236" t="s">
        <v>464</v>
      </c>
      <c r="B236" t="s">
        <v>53</v>
      </c>
    </row>
    <row r="237" spans="1:2" x14ac:dyDescent="0.3">
      <c r="A237" t="s">
        <v>689</v>
      </c>
      <c r="B237" t="s">
        <v>137</v>
      </c>
    </row>
    <row r="238" spans="1:2" x14ac:dyDescent="0.3">
      <c r="A238" s="6" t="s">
        <v>465</v>
      </c>
      <c r="B238" s="6" t="s">
        <v>54</v>
      </c>
    </row>
    <row r="239" spans="1:2" x14ac:dyDescent="0.3">
      <c r="A239" t="s">
        <v>611</v>
      </c>
      <c r="B239" t="s">
        <v>315</v>
      </c>
    </row>
    <row r="240" spans="1:2" x14ac:dyDescent="0.3">
      <c r="A240" t="s">
        <v>612</v>
      </c>
      <c r="B240" t="s">
        <v>316</v>
      </c>
    </row>
    <row r="241" spans="1:2" x14ac:dyDescent="0.3">
      <c r="A241" s="6" t="s">
        <v>466</v>
      </c>
      <c r="B241" s="6" t="s">
        <v>289</v>
      </c>
    </row>
    <row r="242" spans="1:2" x14ac:dyDescent="0.3">
      <c r="A242" t="s">
        <v>467</v>
      </c>
      <c r="B242" t="s">
        <v>189</v>
      </c>
    </row>
    <row r="243" spans="1:2" x14ac:dyDescent="0.3">
      <c r="A243" t="s">
        <v>613</v>
      </c>
      <c r="B243" t="s">
        <v>76</v>
      </c>
    </row>
    <row r="244" spans="1:2" x14ac:dyDescent="0.3">
      <c r="A244" t="s">
        <v>614</v>
      </c>
      <c r="B244" t="s">
        <v>317</v>
      </c>
    </row>
    <row r="245" spans="1:2" x14ac:dyDescent="0.3">
      <c r="A245" s="6" t="s">
        <v>468</v>
      </c>
      <c r="B245" s="6" t="s">
        <v>55</v>
      </c>
    </row>
    <row r="246" spans="1:2" x14ac:dyDescent="0.3">
      <c r="A246" t="s">
        <v>469</v>
      </c>
      <c r="B246" t="s">
        <v>357</v>
      </c>
    </row>
    <row r="247" spans="1:2" x14ac:dyDescent="0.3">
      <c r="A247" t="s">
        <v>690</v>
      </c>
      <c r="B247" t="s">
        <v>138</v>
      </c>
    </row>
    <row r="248" spans="1:2" x14ac:dyDescent="0.3">
      <c r="A248" t="s">
        <v>470</v>
      </c>
      <c r="B248" t="s">
        <v>290</v>
      </c>
    </row>
    <row r="249" spans="1:2" x14ac:dyDescent="0.3">
      <c r="A249" t="s">
        <v>471</v>
      </c>
      <c r="B249" t="s">
        <v>190</v>
      </c>
    </row>
    <row r="250" spans="1:2" x14ac:dyDescent="0.3">
      <c r="A250" s="6" t="s">
        <v>472</v>
      </c>
      <c r="B250" s="6" t="s">
        <v>191</v>
      </c>
    </row>
    <row r="251" spans="1:2" x14ac:dyDescent="0.3">
      <c r="A251" t="s">
        <v>473</v>
      </c>
      <c r="B251" t="s">
        <v>56</v>
      </c>
    </row>
    <row r="252" spans="1:2" x14ac:dyDescent="0.3">
      <c r="A252" t="s">
        <v>682</v>
      </c>
      <c r="B252" t="s">
        <v>681</v>
      </c>
    </row>
    <row r="253" spans="1:2" x14ac:dyDescent="0.3">
      <c r="A253" t="s">
        <v>615</v>
      </c>
      <c r="B253" t="s">
        <v>229</v>
      </c>
    </row>
    <row r="254" spans="1:2" x14ac:dyDescent="0.3">
      <c r="A254" t="s">
        <v>474</v>
      </c>
      <c r="B254" t="s">
        <v>57</v>
      </c>
    </row>
    <row r="255" spans="1:2" x14ac:dyDescent="0.3">
      <c r="A255" s="2" t="s">
        <v>475</v>
      </c>
      <c r="B255" s="2" t="s">
        <v>358</v>
      </c>
    </row>
    <row r="256" spans="1:2" x14ac:dyDescent="0.3">
      <c r="A256" t="s">
        <v>476</v>
      </c>
      <c r="B256" t="s">
        <v>359</v>
      </c>
    </row>
    <row r="257" spans="1:2" x14ac:dyDescent="0.3">
      <c r="A257" s="6" t="s">
        <v>691</v>
      </c>
      <c r="B257" s="6" t="s">
        <v>139</v>
      </c>
    </row>
    <row r="258" spans="1:2" x14ac:dyDescent="0.3">
      <c r="A258" t="s">
        <v>482</v>
      </c>
      <c r="B258" t="s">
        <v>109</v>
      </c>
    </row>
    <row r="264" spans="1:2" x14ac:dyDescent="0.3">
      <c r="A264" s="2"/>
      <c r="B264" s="2"/>
    </row>
    <row r="265" spans="1:2" x14ac:dyDescent="0.3">
      <c r="A265" s="6"/>
      <c r="B265" s="6"/>
    </row>
    <row r="270" spans="1:2" x14ac:dyDescent="0.3">
      <c r="A270" s="6"/>
      <c r="B270" s="6"/>
    </row>
    <row r="271" spans="1:2" x14ac:dyDescent="0.3">
      <c r="A271" s="6"/>
      <c r="B271" s="6"/>
    </row>
    <row r="273" spans="1:2" x14ac:dyDescent="0.3">
      <c r="A273" s="6"/>
      <c r="B273" s="6"/>
    </row>
    <row r="275" spans="1:2" x14ac:dyDescent="0.3">
      <c r="A275" s="6"/>
      <c r="B275" s="6"/>
    </row>
    <row r="282" spans="1:2" x14ac:dyDescent="0.3">
      <c r="A282" s="2"/>
      <c r="B282" s="2"/>
    </row>
    <row r="283" spans="1:2" x14ac:dyDescent="0.3">
      <c r="A283" s="2"/>
      <c r="B283" s="2"/>
    </row>
  </sheetData>
  <autoFilter ref="A1:B256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AF653"/>
  <sheetViews>
    <sheetView tabSelected="1" topLeftCell="A4" workbookViewId="0">
      <selection activeCell="H7" sqref="H7"/>
    </sheetView>
  </sheetViews>
  <sheetFormatPr defaultColWidth="9.109375" defaultRowHeight="14.4" x14ac:dyDescent="0.3"/>
  <cols>
    <col min="1" max="1" width="57.44140625" style="10" customWidth="1"/>
    <col min="2" max="2" width="11.33203125" style="10" customWidth="1"/>
    <col min="3" max="3" width="10" style="10" customWidth="1"/>
    <col min="4" max="4" width="9.109375" style="10"/>
    <col min="5" max="5" width="55.44140625" style="10" customWidth="1"/>
    <col min="6" max="6" width="11.33203125" style="10" customWidth="1"/>
    <col min="7" max="7" width="10" style="10" customWidth="1"/>
    <col min="8" max="16384" width="9.109375" style="10"/>
  </cols>
  <sheetData>
    <row r="6" spans="1:32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7.6" x14ac:dyDescent="0.45">
      <c r="A7" s="49"/>
      <c r="B7" s="49"/>
      <c r="C7" s="49"/>
      <c r="D7" s="49"/>
      <c r="E7" s="49"/>
      <c r="F7" s="49"/>
      <c r="G7" s="49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56.25" customHeight="1" x14ac:dyDescent="0.45">
      <c r="A8" s="13"/>
      <c r="B8" s="13"/>
      <c r="C8" s="13"/>
      <c r="D8" s="13"/>
      <c r="E8" s="14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21.75" customHeight="1" x14ac:dyDescent="0.45">
      <c r="A9" s="13"/>
      <c r="B9" s="13"/>
      <c r="C9" s="13"/>
      <c r="D9" s="13"/>
      <c r="E9" s="14"/>
      <c r="F9" s="12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3">
      <c r="A10" s="15" t="s">
        <v>642</v>
      </c>
      <c r="B10" s="12"/>
      <c r="C10" s="12"/>
      <c r="D10" s="12"/>
      <c r="E10" s="12"/>
      <c r="F10" s="1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ht="15.6" x14ac:dyDescent="0.3">
      <c r="A11" s="11" t="s">
        <v>419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3">
      <c r="A12" s="17" t="str">
        <f>VLOOKUP(A11,'ListaUO''s'!$A$2:$B$256,2,FALSE)</f>
        <v>Escolas de Massamá, Sintra</v>
      </c>
      <c r="B12" s="18"/>
      <c r="C12" s="18"/>
      <c r="D12" s="18"/>
      <c r="E12" s="18"/>
      <c r="F12" s="18"/>
      <c r="G12" s="18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3">
      <c r="A13" s="17"/>
      <c r="B13" s="18"/>
      <c r="C13" s="18"/>
      <c r="D13" s="18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x14ac:dyDescent="0.3">
      <c r="A14" s="18"/>
      <c r="B14" s="19" t="s">
        <v>640</v>
      </c>
      <c r="C14" s="18"/>
      <c r="D14" s="18"/>
      <c r="E14" s="18"/>
      <c r="F14" s="19" t="s">
        <v>659</v>
      </c>
      <c r="G14" s="18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</row>
    <row r="15" spans="1:32" ht="15.6" x14ac:dyDescent="0.3">
      <c r="A15" s="20" t="s">
        <v>616</v>
      </c>
      <c r="B15" s="21" t="str">
        <f>IF(ISNA(VLOOKUP(A12,'1CEB'!$A$2:$A$166,1,FALSE)),"Não","Sim")</f>
        <v>Sim</v>
      </c>
      <c r="C15" s="18"/>
      <c r="D15" s="18"/>
      <c r="E15" s="20" t="s">
        <v>660</v>
      </c>
      <c r="F15" s="21" t="str">
        <f>IF(ISNA(VLOOKUP($A$12,'2CEB'!$A$2:$A$166,1,FALSE)),"Não","Sim")</f>
        <v>Sim</v>
      </c>
      <c r="G15" s="18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2" x14ac:dyDescent="0.3">
      <c r="A16" s="22" t="s">
        <v>617</v>
      </c>
      <c r="B16" s="23" t="s">
        <v>618</v>
      </c>
      <c r="C16" s="23" t="s">
        <v>619</v>
      </c>
      <c r="D16" s="18"/>
      <c r="E16" s="22" t="s">
        <v>617</v>
      </c>
      <c r="F16" s="23" t="s">
        <v>618</v>
      </c>
      <c r="G16" s="23" t="s">
        <v>619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x14ac:dyDescent="0.3">
      <c r="A17" s="24" t="s">
        <v>620</v>
      </c>
      <c r="B17" s="25">
        <f>IF($B$15="Não","",VLOOKUP($A$12,'1CEB'!$A$2:$U$166,2,FALSE))</f>
        <v>4</v>
      </c>
      <c r="C17" s="25" t="str">
        <f>IF(OR(B17=0,B17=""),"",RANK(B17,$B$17:$B$36)&amp;".º")</f>
        <v>10.º</v>
      </c>
      <c r="D17" s="18"/>
      <c r="E17" s="24" t="s">
        <v>645</v>
      </c>
      <c r="F17" s="25">
        <f>IF($F$15="Não","",VLOOKUP($A$12,'2CEB'!$A$2:$U$166,2,FALSE))</f>
        <v>1</v>
      </c>
      <c r="G17" s="25" t="str">
        <f>IF(OR(F17=0,F17=""),"",RANK(F17,$F$17:$F$36)&amp;".º")</f>
        <v>7.º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</row>
    <row r="18" spans="1:32" x14ac:dyDescent="0.3">
      <c r="A18" s="24" t="s">
        <v>631</v>
      </c>
      <c r="B18" s="25">
        <f>IF($B$15="Não","",VLOOKUP($A$12,'1CEB'!$A$2:$U$166,13,FALSE))</f>
        <v>11</v>
      </c>
      <c r="C18" s="25" t="str">
        <f t="shared" ref="C18:C36" si="0">IF(OR(B18=0,B18=""),"",RANK(B18,$B$17:$B$36)&amp;".º")</f>
        <v>5.º</v>
      </c>
      <c r="D18" s="18"/>
      <c r="E18" s="24" t="s">
        <v>646</v>
      </c>
      <c r="F18" s="25">
        <f>IF($F$15="Não","",VLOOKUP($A$12,'2CEB'!$A$2:$U$166,13,FALSE))</f>
        <v>10</v>
      </c>
      <c r="G18" s="25" t="str">
        <f t="shared" ref="G18:G36" si="1">IF(OR(F18=0,F18=""),"",RANK(F18,$F$17:$F$36)&amp;".º")</f>
        <v>2.º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</row>
    <row r="19" spans="1:32" x14ac:dyDescent="0.3">
      <c r="A19" s="24" t="s">
        <v>633</v>
      </c>
      <c r="B19" s="25">
        <f>IF($B$15="Não","",VLOOKUP($A$12,'1CEB'!$A$2:$U$166,15,FALSE))</f>
        <v>0</v>
      </c>
      <c r="C19" s="25" t="str">
        <f t="shared" si="0"/>
        <v/>
      </c>
      <c r="D19" s="18"/>
      <c r="E19" s="24" t="s">
        <v>634</v>
      </c>
      <c r="F19" s="25">
        <f>IF($F$15="Não","",VLOOKUP($A$12,'2CEB'!$A$2:$U$166,15,FALSE))</f>
        <v>2</v>
      </c>
      <c r="G19" s="25" t="str">
        <f t="shared" si="1"/>
        <v>5.º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</row>
    <row r="20" spans="1:32" x14ac:dyDescent="0.3">
      <c r="A20" s="24" t="s">
        <v>634</v>
      </c>
      <c r="B20" s="25">
        <f>IF($B$15="Não","",VLOOKUP($A$12,'1CEB'!$A$2:$U$166,16,FALSE))</f>
        <v>17</v>
      </c>
      <c r="C20" s="25" t="str">
        <f t="shared" si="0"/>
        <v>3.º</v>
      </c>
      <c r="D20" s="18"/>
      <c r="E20" s="24" t="s">
        <v>647</v>
      </c>
      <c r="F20" s="25">
        <f>IF($F$15="Não","",VLOOKUP($A$12,'2CEB'!$A$2:$U$166,16,FALSE))</f>
        <v>0</v>
      </c>
      <c r="G20" s="25" t="str">
        <f t="shared" si="1"/>
        <v/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</row>
    <row r="21" spans="1:32" x14ac:dyDescent="0.3">
      <c r="A21" s="24" t="s">
        <v>635</v>
      </c>
      <c r="B21" s="25">
        <f>IF($B$15="Não","",VLOOKUP($A$12,'1CEB'!$A$2:$U$166,17,FALSE))</f>
        <v>1</v>
      </c>
      <c r="C21" s="25" t="str">
        <f t="shared" si="0"/>
        <v>14.º</v>
      </c>
      <c r="D21" s="18"/>
      <c r="E21" s="24" t="s">
        <v>648</v>
      </c>
      <c r="F21" s="25">
        <f>IF($F$15="Não","",VLOOKUP($A$12,'2CEB'!$A$2:$U$166,17,FALSE))</f>
        <v>1</v>
      </c>
      <c r="G21" s="25" t="str">
        <f t="shared" si="1"/>
        <v>7.º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x14ac:dyDescent="0.3">
      <c r="A22" s="24" t="s">
        <v>636</v>
      </c>
      <c r="B22" s="25">
        <f>IF($B$15="Não","",VLOOKUP($A$12,'1CEB'!$A$2:$U$166,18,FALSE))</f>
        <v>7</v>
      </c>
      <c r="C22" s="25" t="str">
        <f t="shared" si="0"/>
        <v>7.º</v>
      </c>
      <c r="D22" s="18"/>
      <c r="E22" s="24" t="s">
        <v>649</v>
      </c>
      <c r="F22" s="25">
        <f>IF($F$15="Não","",VLOOKUP($A$12,'2CEB'!$A$2:$U$166,18,FALSE))</f>
        <v>0</v>
      </c>
      <c r="G22" s="25" t="str">
        <f t="shared" si="1"/>
        <v/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x14ac:dyDescent="0.3">
      <c r="A23" s="24" t="s">
        <v>637</v>
      </c>
      <c r="B23" s="25">
        <f>IF($B$15="Não","",VLOOKUP($A$12,'1CEB'!$A$2:$U$166,19,FALSE))</f>
        <v>22</v>
      </c>
      <c r="C23" s="25" t="str">
        <f t="shared" si="0"/>
        <v>1.º</v>
      </c>
      <c r="D23" s="18"/>
      <c r="E23" s="24" t="s">
        <v>650</v>
      </c>
      <c r="F23" s="25">
        <f>IF($F$15="Não","",VLOOKUP($A$12,'2CEB'!$A$2:$U$166,19,FALSE))</f>
        <v>1</v>
      </c>
      <c r="G23" s="25" t="str">
        <f t="shared" si="1"/>
        <v>7.º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  <row r="24" spans="1:32" x14ac:dyDescent="0.3">
      <c r="A24" s="24" t="s">
        <v>638</v>
      </c>
      <c r="B24" s="25">
        <f>IF($B$15="Não","",VLOOKUP($A$12,'1CEB'!$A$2:$U$166,20,FALSE))</f>
        <v>1</v>
      </c>
      <c r="C24" s="25" t="str">
        <f t="shared" si="0"/>
        <v>14.º</v>
      </c>
      <c r="D24" s="18"/>
      <c r="E24" s="24" t="s">
        <v>651</v>
      </c>
      <c r="F24" s="25">
        <f>IF($F$15="Não","",VLOOKUP($A$12,'2CEB'!$A$2:$U$166,20,FALSE))</f>
        <v>2</v>
      </c>
      <c r="G24" s="25" t="str">
        <f t="shared" si="1"/>
        <v>5.º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</row>
    <row r="25" spans="1:32" x14ac:dyDescent="0.3">
      <c r="A25" s="24" t="s">
        <v>639</v>
      </c>
      <c r="B25" s="25">
        <f>IF($B$15="Não","",VLOOKUP($A$12,'1CEB'!$A$2:$U$166,21,FALSE))</f>
        <v>0</v>
      </c>
      <c r="C25" s="25" t="str">
        <f t="shared" si="0"/>
        <v/>
      </c>
      <c r="D25" s="18"/>
      <c r="E25" s="24" t="s">
        <v>652</v>
      </c>
      <c r="F25" s="25">
        <f>IF($F$15="Não","",VLOOKUP($A$12,'2CEB'!$A$2:$U$166,21,FALSE))</f>
        <v>1</v>
      </c>
      <c r="G25" s="25" t="str">
        <f t="shared" si="1"/>
        <v>7.º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1:32" x14ac:dyDescent="0.3">
      <c r="A26" s="24" t="s">
        <v>621</v>
      </c>
      <c r="B26" s="25">
        <f>IF($B$15="Não","",VLOOKUP($A$12,'1CEB'!$A$2:$U$166,3,FALSE))</f>
        <v>0</v>
      </c>
      <c r="C26" s="25" t="str">
        <f t="shared" si="0"/>
        <v/>
      </c>
      <c r="D26" s="18"/>
      <c r="E26" s="24" t="s">
        <v>637</v>
      </c>
      <c r="F26" s="25">
        <f>IF($F$15="Não","",VLOOKUP($A$12,'2CEB'!$A$2:$U$166,3,FALSE))</f>
        <v>21</v>
      </c>
      <c r="G26" s="25" t="str">
        <f t="shared" si="1"/>
        <v>1.º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x14ac:dyDescent="0.3">
      <c r="A27" s="24" t="s">
        <v>622</v>
      </c>
      <c r="B27" s="25">
        <f>IF($B$15="Não","",VLOOKUP($A$12,'1CEB'!$A$2:$U$166,4,FALSE))</f>
        <v>1</v>
      </c>
      <c r="C27" s="25" t="str">
        <f t="shared" si="0"/>
        <v>14.º</v>
      </c>
      <c r="D27" s="18"/>
      <c r="E27" s="24" t="s">
        <v>653</v>
      </c>
      <c r="F27" s="25">
        <f>IF($F$15="Não","",VLOOKUP($A$12,'2CEB'!$A$2:$U$166,4,FALSE))</f>
        <v>0</v>
      </c>
      <c r="G27" s="25" t="str">
        <f t="shared" si="1"/>
        <v/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</row>
    <row r="28" spans="1:32" x14ac:dyDescent="0.3">
      <c r="A28" s="24" t="s">
        <v>623</v>
      </c>
      <c r="B28" s="25">
        <f>IF($B$15="Não","",VLOOKUP($A$12,'1CEB'!$A$2:$U$166,5,FALSE))</f>
        <v>20</v>
      </c>
      <c r="C28" s="25" t="str">
        <f t="shared" si="0"/>
        <v>2.º</v>
      </c>
      <c r="D28" s="18"/>
      <c r="E28" s="24" t="s">
        <v>654</v>
      </c>
      <c r="F28" s="25">
        <f>IF($F$15="Não","",VLOOKUP($A$12,'2CEB'!$A$2:$U$166,5,FALSE))</f>
        <v>4</v>
      </c>
      <c r="G28" s="25" t="str">
        <f t="shared" si="1"/>
        <v>3.º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</row>
    <row r="29" spans="1:32" x14ac:dyDescent="0.3">
      <c r="A29" s="24" t="s">
        <v>624</v>
      </c>
      <c r="B29" s="25">
        <f>IF($B$15="Não","",VLOOKUP($A$12,'1CEB'!$A$2:$U$166,6,FALSE))</f>
        <v>16</v>
      </c>
      <c r="C29" s="25" t="str">
        <f t="shared" si="0"/>
        <v>4.º</v>
      </c>
      <c r="D29" s="18"/>
      <c r="E29" s="24" t="s">
        <v>655</v>
      </c>
      <c r="F29" s="25">
        <f>IF($F$15="Não","",VLOOKUP($A$12,'2CEB'!$A$2:$U$166,6,FALSE))</f>
        <v>3</v>
      </c>
      <c r="G29" s="25" t="str">
        <f t="shared" si="1"/>
        <v>4.º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0" spans="1:32" x14ac:dyDescent="0.3">
      <c r="A30" s="24" t="s">
        <v>625</v>
      </c>
      <c r="B30" s="25">
        <f>IF($B$15="Não","",VLOOKUP($A$12,'1CEB'!$A$2:$U$166,7,FALSE))</f>
        <v>9</v>
      </c>
      <c r="C30" s="25" t="str">
        <f t="shared" si="0"/>
        <v>6.º</v>
      </c>
      <c r="D30" s="18"/>
      <c r="E30" s="24" t="s">
        <v>622</v>
      </c>
      <c r="F30" s="25">
        <f>IF($F$15="Não","",VLOOKUP($A$12,'2CEB'!$A$2:$U$166,7,FALSE))</f>
        <v>0</v>
      </c>
      <c r="G30" s="25" t="str">
        <f t="shared" si="1"/>
        <v/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</row>
    <row r="31" spans="1:32" x14ac:dyDescent="0.3">
      <c r="A31" s="24" t="s">
        <v>626</v>
      </c>
      <c r="B31" s="25">
        <f>IF($B$15="Não","",VLOOKUP($A$12,'1CEB'!$A$2:$U$166,8,FALSE))</f>
        <v>2</v>
      </c>
      <c r="C31" s="25" t="str">
        <f t="shared" si="0"/>
        <v>13.º</v>
      </c>
      <c r="D31" s="18"/>
      <c r="E31" s="24" t="s">
        <v>703</v>
      </c>
      <c r="F31" s="25">
        <f>IF($F$15="Não","",VLOOKUP($A$12,'2CEB'!$A$2:$U$166,8,FALSE))</f>
        <v>0</v>
      </c>
      <c r="G31" s="25" t="str">
        <f t="shared" si="1"/>
        <v/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2" x14ac:dyDescent="0.3">
      <c r="A32" s="24" t="s">
        <v>703</v>
      </c>
      <c r="B32" s="25">
        <f>IF($B$15="Não","",VLOOKUP($A$12,'1CEB'!$A$2:$U$166,9,FALSE))</f>
        <v>3</v>
      </c>
      <c r="C32" s="25" t="str">
        <f t="shared" si="0"/>
        <v>12.º</v>
      </c>
      <c r="D32" s="18"/>
      <c r="E32" s="24" t="s">
        <v>656</v>
      </c>
      <c r="F32" s="25">
        <f>IF($F$15="Não","",VLOOKUP($A$12,'2CEB'!$A$2:$U$166,9,FALSE))</f>
        <v>0</v>
      </c>
      <c r="G32" s="25" t="str">
        <f t="shared" si="1"/>
        <v/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</row>
    <row r="33" spans="1:32" x14ac:dyDescent="0.3">
      <c r="A33" s="24" t="s">
        <v>628</v>
      </c>
      <c r="B33" s="25">
        <f>IF($B$15="Não","",VLOOKUP($A$12,'1CEB'!$A$2:$U$166,10,FALSE))</f>
        <v>7</v>
      </c>
      <c r="C33" s="25" t="str">
        <f t="shared" si="0"/>
        <v>7.º</v>
      </c>
      <c r="D33" s="18"/>
      <c r="E33" s="24" t="s">
        <v>629</v>
      </c>
      <c r="F33" s="25">
        <f>IF($F$15="Não","",VLOOKUP($A$12,'2CEB'!$A$2:$U$166,10,FALSE))</f>
        <v>1</v>
      </c>
      <c r="G33" s="25" t="str">
        <f t="shared" si="1"/>
        <v>7.º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</row>
    <row r="34" spans="1:32" x14ac:dyDescent="0.3">
      <c r="A34" s="24" t="s">
        <v>629</v>
      </c>
      <c r="B34" s="25">
        <f>IF($B$15="Não","",VLOOKUP($A$12,'1CEB'!$A$2:$U$166,11,FALSE))</f>
        <v>5</v>
      </c>
      <c r="C34" s="25" t="str">
        <f t="shared" si="0"/>
        <v>9.º</v>
      </c>
      <c r="D34" s="18"/>
      <c r="E34" s="24" t="s">
        <v>630</v>
      </c>
      <c r="F34" s="25">
        <f>IF($F$15="Não","",VLOOKUP($A$12,'2CEB'!$A$2:$U$166,11,FALSE))</f>
        <v>0</v>
      </c>
      <c r="G34" s="25" t="str">
        <f t="shared" si="1"/>
        <v/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</row>
    <row r="35" spans="1:32" x14ac:dyDescent="0.3">
      <c r="A35" s="24" t="s">
        <v>630</v>
      </c>
      <c r="B35" s="25">
        <f>IF($B$15="Não","",VLOOKUP($A$12,'1CEB'!$A$2:$U$166,12,FALSE))</f>
        <v>0</v>
      </c>
      <c r="C35" s="25" t="str">
        <f t="shared" si="0"/>
        <v/>
      </c>
      <c r="D35" s="18"/>
      <c r="E35" s="24" t="s">
        <v>657</v>
      </c>
      <c r="F35" s="25">
        <f>IF($F$15="Não","",VLOOKUP($A$12,'2CEB'!$A$2:$U$166,12,FALSE))</f>
        <v>0</v>
      </c>
      <c r="G35" s="25" t="str">
        <f t="shared" si="1"/>
        <v/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</row>
    <row r="36" spans="1:32" x14ac:dyDescent="0.3">
      <c r="A36" s="24" t="s">
        <v>632</v>
      </c>
      <c r="B36" s="25">
        <f>IF($B$15="Não","",VLOOKUP($A$12,'1CEB'!$A$2:$U$166,14,FALSE))</f>
        <v>4</v>
      </c>
      <c r="C36" s="25" t="str">
        <f t="shared" si="0"/>
        <v>10.º</v>
      </c>
      <c r="D36" s="18"/>
      <c r="E36" s="24" t="s">
        <v>658</v>
      </c>
      <c r="F36" s="25">
        <f>IF($F$15="Não","",VLOOKUP($A$12,'2CEB'!$A$2:$U$166,14,FALSE))</f>
        <v>0</v>
      </c>
      <c r="G36" s="25" t="str">
        <f t="shared" si="1"/>
        <v/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</row>
    <row r="37" spans="1:32" x14ac:dyDescent="0.3">
      <c r="A37" s="18"/>
      <c r="B37" s="18"/>
      <c r="C37" s="18"/>
      <c r="D37" s="18"/>
      <c r="E37" s="18"/>
      <c r="F37" s="18"/>
      <c r="G37" s="18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x14ac:dyDescent="0.3">
      <c r="A38" s="26" t="s">
        <v>641</v>
      </c>
      <c r="B38" s="22">
        <f>IF(B15="Não","",SUM(B17:B36))</f>
        <v>130</v>
      </c>
      <c r="C38" s="18"/>
      <c r="D38" s="18"/>
      <c r="E38" s="26" t="s">
        <v>641</v>
      </c>
      <c r="F38" s="22">
        <f>IF(F15="Não","",SUM(F17:F36))</f>
        <v>47</v>
      </c>
      <c r="G38" s="18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x14ac:dyDescent="0.3">
      <c r="A39" s="18"/>
      <c r="B39" s="18"/>
      <c r="C39" s="18"/>
      <c r="D39" s="18"/>
      <c r="E39" s="18"/>
      <c r="F39" s="18"/>
      <c r="G39" s="18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x14ac:dyDescent="0.3">
      <c r="A40" s="18"/>
      <c r="B40" s="18"/>
      <c r="C40" s="18"/>
      <c r="D40" s="18"/>
      <c r="E40" s="18"/>
      <c r="F40" s="18"/>
      <c r="G40" s="18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x14ac:dyDescent="0.3">
      <c r="A41" s="18"/>
      <c r="B41" s="19" t="s">
        <v>661</v>
      </c>
      <c r="C41" s="18"/>
      <c r="D41" s="18"/>
      <c r="E41" s="18"/>
      <c r="F41" s="19" t="s">
        <v>677</v>
      </c>
      <c r="G41" s="18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2" spans="1:32" ht="15.6" x14ac:dyDescent="0.3">
      <c r="A42" s="20" t="s">
        <v>662</v>
      </c>
      <c r="B42" s="21" t="str">
        <f>IF(ISNA(VLOOKUP($A$12,'3CEB'!$A$2:$A$166,1,FALSE)),"Não","Sim")</f>
        <v>Sim</v>
      </c>
      <c r="C42" s="18"/>
      <c r="D42" s="18"/>
      <c r="E42" s="20" t="s">
        <v>80</v>
      </c>
      <c r="F42" s="21" t="str">
        <f>IF(ISNA(VLOOKUP($A$12,Secundário!$A$2:$A$166,1,FALSE)),"Não","Sim")</f>
        <v>Sim</v>
      </c>
      <c r="G42" s="18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</row>
    <row r="43" spans="1:32" x14ac:dyDescent="0.3">
      <c r="A43" s="22" t="s">
        <v>617</v>
      </c>
      <c r="B43" s="23" t="s">
        <v>618</v>
      </c>
      <c r="C43" s="23" t="s">
        <v>619</v>
      </c>
      <c r="D43" s="18"/>
      <c r="E43" s="22" t="s">
        <v>617</v>
      </c>
      <c r="F43" s="23" t="s">
        <v>618</v>
      </c>
      <c r="G43" s="23" t="s">
        <v>619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</row>
    <row r="44" spans="1:32" x14ac:dyDescent="0.3">
      <c r="A44" s="24" t="s">
        <v>663</v>
      </c>
      <c r="B44" s="25">
        <f>IF($B$42="Não","",VLOOKUP($A$12,'3CEB'!$A$2:$Y$166,2,FALSE))</f>
        <v>3</v>
      </c>
      <c r="C44" s="25" t="str">
        <f>IF(OR(B44=0,B44=""),"",RANK(B44,$B$44:$B$65)&amp;".º")</f>
        <v>2.º</v>
      </c>
      <c r="D44" s="18"/>
      <c r="E44" s="24" t="s">
        <v>663</v>
      </c>
      <c r="F44" s="25">
        <f>IF($F$42="Não","",VLOOKUP($A$12,Secundário!$A$2:$U$166,2,FALSE))</f>
        <v>6</v>
      </c>
      <c r="G44" s="25" t="str">
        <f>IF(OR(F44=0,F44=""),"",RANK(F44,$F$44:$F$59)&amp;".º")</f>
        <v>1.º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</row>
    <row r="45" spans="1:32" x14ac:dyDescent="0.3">
      <c r="A45" s="24" t="s">
        <v>646</v>
      </c>
      <c r="B45" s="25">
        <f>IF($B$42="Não","",VLOOKUP($A$12,'3CEB'!$A$2:$Y$166,13,FALSE))</f>
        <v>1</v>
      </c>
      <c r="C45" s="25" t="str">
        <f t="shared" ref="C45:C65" si="2">IF(OR(B45=0,B45=""),"",RANK(B45,$B$44:$B$65)&amp;".º")</f>
        <v>11.º</v>
      </c>
      <c r="D45" s="18"/>
      <c r="E45" s="24" t="s">
        <v>693</v>
      </c>
      <c r="F45" s="25">
        <f>IF($F$42="Não","",VLOOKUP($A$12,Secundário!$A$2:$U$166,10,FALSE))</f>
        <v>0</v>
      </c>
      <c r="G45" s="25" t="str">
        <f t="shared" ref="G45:G59" si="3">IF(OR(F45=0,F45=""),"",RANK(F45,$F$44:$F$59)&amp;".º")</f>
        <v/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x14ac:dyDescent="0.3">
      <c r="A46" s="24" t="s">
        <v>664</v>
      </c>
      <c r="B46" s="25">
        <f>IF($B$42="Não","",VLOOKUP($A$12,'3CEB'!$A$2:$Y$166,17,FALSE))</f>
        <v>1</v>
      </c>
      <c r="C46" s="25" t="str">
        <f t="shared" si="2"/>
        <v>11.º</v>
      </c>
      <c r="D46" s="18"/>
      <c r="E46" s="24" t="s">
        <v>694</v>
      </c>
      <c r="F46" s="25">
        <f>IF($F$42="Não","",VLOOKUP($A$12,Secundário!$A$2:$U$166,11,FALSE))</f>
        <v>3</v>
      </c>
      <c r="G46" s="25" t="str">
        <f t="shared" si="3"/>
        <v>3.º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</row>
    <row r="47" spans="1:32" x14ac:dyDescent="0.3">
      <c r="A47" s="24" t="s">
        <v>665</v>
      </c>
      <c r="B47" s="25">
        <f>IF($B$42="Não","",VLOOKUP($A$12,'3CEB'!$A$2:$Y$166,18,FALSE))</f>
        <v>0</v>
      </c>
      <c r="C47" s="25" t="str">
        <f t="shared" si="2"/>
        <v/>
      </c>
      <c r="D47" s="18"/>
      <c r="E47" s="24" t="s">
        <v>666</v>
      </c>
      <c r="F47" s="25">
        <f>IF($F$42="Não","",VLOOKUP($A$12,Secundário!$A$2:$U$166,12,FALSE))</f>
        <v>1</v>
      </c>
      <c r="G47" s="25" t="str">
        <f t="shared" si="3"/>
        <v>7.º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</row>
    <row r="48" spans="1:32" x14ac:dyDescent="0.3">
      <c r="A48" s="24" t="s">
        <v>666</v>
      </c>
      <c r="B48" s="25">
        <f>IF($B$42="Não","",VLOOKUP($A$12,'3CEB'!$A$2:$Y$166,19,FALSE))</f>
        <v>4</v>
      </c>
      <c r="C48" s="25" t="str">
        <f t="shared" si="2"/>
        <v>1.º</v>
      </c>
      <c r="D48" s="18"/>
      <c r="E48" s="24" t="s">
        <v>695</v>
      </c>
      <c r="F48" s="25">
        <f>IF($F$42="Não","",VLOOKUP($A$12,Secundário!$A$2:$U$166,13,FALSE))</f>
        <v>0</v>
      </c>
      <c r="G48" s="25" t="str">
        <f t="shared" si="3"/>
        <v/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x14ac:dyDescent="0.3">
      <c r="A49" s="24" t="s">
        <v>634</v>
      </c>
      <c r="B49" s="25">
        <f>IF($B$42="Não","",VLOOKUP($A$12,'3CEB'!$A$2:$Y$166,20,FALSE))</f>
        <v>2</v>
      </c>
      <c r="C49" s="25" t="str">
        <f t="shared" si="2"/>
        <v>5.º</v>
      </c>
      <c r="D49" s="18"/>
      <c r="E49" s="24" t="s">
        <v>654</v>
      </c>
      <c r="F49" s="25">
        <f>IF($F$42="Não","",VLOOKUP($A$12,Secundário!$A$2:$U$166,14,FALSE))</f>
        <v>5</v>
      </c>
      <c r="G49" s="25" t="str">
        <f t="shared" si="3"/>
        <v>2.º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</row>
    <row r="50" spans="1:32" x14ac:dyDescent="0.3">
      <c r="A50" s="24" t="s">
        <v>652</v>
      </c>
      <c r="B50" s="25">
        <f>IF($B$42="Não","",VLOOKUP($A$12,'3CEB'!$A$2:$Y$166,21,FALSE))</f>
        <v>0</v>
      </c>
      <c r="C50" s="25" t="str">
        <f t="shared" si="2"/>
        <v/>
      </c>
      <c r="D50" s="18"/>
      <c r="E50" s="24" t="s">
        <v>670</v>
      </c>
      <c r="F50" s="25">
        <f>IF($F$42="Não","",VLOOKUP($A$12,Secundário!$A$2:$U$166,15,FALSE))</f>
        <v>2</v>
      </c>
      <c r="G50" s="25" t="str">
        <f t="shared" si="3"/>
        <v>5.º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</row>
    <row r="51" spans="1:32" x14ac:dyDescent="0.3">
      <c r="A51" s="24" t="s">
        <v>653</v>
      </c>
      <c r="B51" s="25">
        <f>IF($B$42="Não","",VLOOKUP($A$12,'3CEB'!$A$2:$Y$166,22,FALSE))</f>
        <v>1</v>
      </c>
      <c r="C51" s="25" t="str">
        <f t="shared" si="2"/>
        <v>11.º</v>
      </c>
      <c r="D51" s="18"/>
      <c r="E51" s="24" t="s">
        <v>696</v>
      </c>
      <c r="F51" s="25">
        <f>IF($F$42="Não","",VLOOKUP($A$12,Secundário!$A$2:$U$166,16,FALSE))</f>
        <v>0</v>
      </c>
      <c r="G51" s="25" t="str">
        <f t="shared" si="3"/>
        <v/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</row>
    <row r="52" spans="1:32" x14ac:dyDescent="0.3">
      <c r="A52" s="24" t="s">
        <v>654</v>
      </c>
      <c r="B52" s="25">
        <f>IF($B$42="Não","",VLOOKUP($A$12,'3CEB'!$A$2:$Y$166,23,FALSE))</f>
        <v>2</v>
      </c>
      <c r="C52" s="25" t="str">
        <f t="shared" si="2"/>
        <v>5.º</v>
      </c>
      <c r="D52" s="18"/>
      <c r="E52" s="24" t="s">
        <v>697</v>
      </c>
      <c r="F52" s="25">
        <f>IF($F$42="Não","",VLOOKUP($A$12,Secundário!$A$2:$U$166,17,FALSE))</f>
        <v>0</v>
      </c>
      <c r="G52" s="25" t="str">
        <f t="shared" si="3"/>
        <v/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</row>
    <row r="53" spans="1:32" x14ac:dyDescent="0.3">
      <c r="A53" s="24" t="s">
        <v>655</v>
      </c>
      <c r="B53" s="25">
        <f>IF($B$42="Não","",VLOOKUP($A$12,'3CEB'!$A$2:$Y$166,3,FALSE))</f>
        <v>3</v>
      </c>
      <c r="C53" s="25" t="str">
        <f t="shared" si="2"/>
        <v>2.º</v>
      </c>
      <c r="D53" s="18"/>
      <c r="E53" s="24" t="s">
        <v>698</v>
      </c>
      <c r="F53" s="25">
        <f>IF($F$42="Não","",VLOOKUP($A$12,Secundário!$A$2:$U$166,3,FALSE))</f>
        <v>0</v>
      </c>
      <c r="G53" s="25" t="str">
        <f t="shared" si="3"/>
        <v/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</row>
    <row r="54" spans="1:32" x14ac:dyDescent="0.3">
      <c r="A54" s="24" t="s">
        <v>667</v>
      </c>
      <c r="B54" s="25">
        <f>IF($B$42="Não","",VLOOKUP($A$12,'3CEB'!$A$2:$Y$166,4,FALSE))</f>
        <v>2</v>
      </c>
      <c r="C54" s="25" t="str">
        <f t="shared" si="2"/>
        <v>5.º</v>
      </c>
      <c r="D54" s="18"/>
      <c r="E54" s="24" t="s">
        <v>629</v>
      </c>
      <c r="F54" s="25">
        <f>IF($F$42="Não","",VLOOKUP($A$12,Secundário!$A$2:$U$166,4,FALSE))</f>
        <v>0</v>
      </c>
      <c r="G54" s="25" t="str">
        <f t="shared" si="3"/>
        <v/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</row>
    <row r="55" spans="1:32" x14ac:dyDescent="0.3">
      <c r="A55" s="24" t="s">
        <v>668</v>
      </c>
      <c r="B55" s="25">
        <f>IF($B$42="Não","",VLOOKUP($A$12,'3CEB'!$A$2:$Y$166,5,FALSE))</f>
        <v>1</v>
      </c>
      <c r="C55" s="25" t="str">
        <f t="shared" si="2"/>
        <v>11.º</v>
      </c>
      <c r="D55" s="18"/>
      <c r="E55" s="24" t="s">
        <v>699</v>
      </c>
      <c r="F55" s="25">
        <f>IF($F$42="Não","",VLOOKUP($A$12,Secundário!$A$2:$U$166,5,FALSE))</f>
        <v>0</v>
      </c>
      <c r="G55" s="25" t="str">
        <f t="shared" si="3"/>
        <v/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</row>
    <row r="56" spans="1:32" x14ac:dyDescent="0.3">
      <c r="A56" s="24" t="s">
        <v>669</v>
      </c>
      <c r="B56" s="25">
        <f>IF($B$42="Não","",VLOOKUP($A$12,'3CEB'!$A$2:$Y$166,6,FALSE))</f>
        <v>2</v>
      </c>
      <c r="C56" s="25" t="str">
        <f t="shared" si="2"/>
        <v>5.º</v>
      </c>
      <c r="D56" s="18"/>
      <c r="E56" s="24" t="s">
        <v>672</v>
      </c>
      <c r="F56" s="25">
        <f>IF($F$42="Não","",VLOOKUP($A$12,Secundário!$A$2:$U$166,6,FALSE))</f>
        <v>3</v>
      </c>
      <c r="G56" s="25" t="str">
        <f t="shared" si="3"/>
        <v>3.º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</row>
    <row r="57" spans="1:32" x14ac:dyDescent="0.3">
      <c r="A57" s="24" t="s">
        <v>670</v>
      </c>
      <c r="B57" s="25">
        <f>IF($B$42="Não","",VLOOKUP($A$12,'3CEB'!$A$2:$Y$166,7,FALSE))</f>
        <v>0</v>
      </c>
      <c r="C57" s="25" t="str">
        <f t="shared" si="2"/>
        <v/>
      </c>
      <c r="D57" s="18"/>
      <c r="E57" s="24" t="s">
        <v>700</v>
      </c>
      <c r="F57" s="25">
        <f>IF($F$42="Não","",VLOOKUP($A$12,Secundário!$A$2:$U$166,7,FALSE))</f>
        <v>0</v>
      </c>
      <c r="G57" s="25" t="str">
        <f t="shared" si="3"/>
        <v/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</row>
    <row r="58" spans="1:32" x14ac:dyDescent="0.3">
      <c r="A58" s="24" t="s">
        <v>671</v>
      </c>
      <c r="B58" s="25">
        <f>IF($B$42="Não","",VLOOKUP($A$12,'3CEB'!$A$2:$Y$166,8,FALSE))</f>
        <v>0</v>
      </c>
      <c r="C58" s="25" t="str">
        <f t="shared" si="2"/>
        <v/>
      </c>
      <c r="D58" s="18"/>
      <c r="E58" s="24" t="s">
        <v>701</v>
      </c>
      <c r="F58" s="25">
        <f>IF($F$42="Não","",VLOOKUP($A$12,Secundário!$A$2:$U$166,8,FALSE))</f>
        <v>1</v>
      </c>
      <c r="G58" s="25" t="str">
        <f t="shared" si="3"/>
        <v>7.º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</row>
    <row r="59" spans="1:32" x14ac:dyDescent="0.3">
      <c r="A59" s="24" t="s">
        <v>629</v>
      </c>
      <c r="B59" s="25">
        <f>IF($B$42="Não","",VLOOKUP($A$12,'3CEB'!$A$2:$Y$166,9,FALSE))</f>
        <v>1</v>
      </c>
      <c r="C59" s="25" t="str">
        <f t="shared" si="2"/>
        <v>11.º</v>
      </c>
      <c r="D59" s="18"/>
      <c r="E59" s="24" t="s">
        <v>702</v>
      </c>
      <c r="F59" s="25">
        <f>IF($F$42="Não","",VLOOKUP($A$12,Secundário!$A$2:$U$166,9,FALSE))</f>
        <v>2</v>
      </c>
      <c r="G59" s="25" t="str">
        <f t="shared" si="3"/>
        <v>5.º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1:32" x14ac:dyDescent="0.3">
      <c r="A60" s="24" t="s">
        <v>672</v>
      </c>
      <c r="B60" s="25">
        <f>IF($B$42="Não","",VLOOKUP($A$12,'3CEB'!$A$2:$Y$166,10,FALSE))</f>
        <v>2</v>
      </c>
      <c r="C60" s="25" t="str">
        <f t="shared" si="2"/>
        <v>5.º</v>
      </c>
      <c r="D60" s="18"/>
      <c r="E60" s="18"/>
      <c r="F60" s="18"/>
      <c r="G60" s="18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</row>
    <row r="61" spans="1:32" x14ac:dyDescent="0.3">
      <c r="A61" s="24" t="s">
        <v>673</v>
      </c>
      <c r="B61" s="25">
        <f>IF($B$42="Não","",VLOOKUP($A$12,'3CEB'!$A$2:$Y$166,11,FALSE))</f>
        <v>1</v>
      </c>
      <c r="C61" s="25" t="str">
        <f t="shared" si="2"/>
        <v>11.º</v>
      </c>
      <c r="D61" s="18"/>
      <c r="E61" s="26" t="s">
        <v>641</v>
      </c>
      <c r="F61" s="22">
        <f>IF(F42="Não","",SUM(F44:F59))</f>
        <v>23</v>
      </c>
      <c r="G61" s="18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</row>
    <row r="62" spans="1:32" x14ac:dyDescent="0.3">
      <c r="A62" s="24" t="s">
        <v>674</v>
      </c>
      <c r="B62" s="25">
        <f>IF($B$42="Não","",VLOOKUP($A$12,'3CEB'!$A$2:$Y$166,12,FALSE))</f>
        <v>2</v>
      </c>
      <c r="C62" s="25" t="str">
        <f t="shared" si="2"/>
        <v>5.º</v>
      </c>
      <c r="D62" s="18"/>
      <c r="E62" s="18"/>
      <c r="F62" s="18"/>
      <c r="G62" s="18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spans="1:32" x14ac:dyDescent="0.3">
      <c r="A63" s="24" t="s">
        <v>675</v>
      </c>
      <c r="B63" s="25">
        <f>IF($B$42="Não","",VLOOKUP($A$12,'3CEB'!$A$2:$Y$166,14,FALSE))</f>
        <v>3</v>
      </c>
      <c r="C63" s="25" t="str">
        <f t="shared" si="2"/>
        <v>2.º</v>
      </c>
      <c r="D63" s="18"/>
      <c r="E63" s="18"/>
      <c r="F63" s="18"/>
      <c r="G63" s="18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spans="1:32" x14ac:dyDescent="0.3">
      <c r="A64" s="24" t="s">
        <v>657</v>
      </c>
      <c r="B64" s="25">
        <f>IF($B$42="Não","",VLOOKUP($A$12,'3CEB'!$A$2:$Y$166,15,FALSE))</f>
        <v>1</v>
      </c>
      <c r="C64" s="25" t="str">
        <f t="shared" si="2"/>
        <v>11.º</v>
      </c>
      <c r="D64" s="18"/>
      <c r="E64" s="18"/>
      <c r="F64" s="18"/>
      <c r="G64" s="18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</row>
    <row r="65" spans="1:32" x14ac:dyDescent="0.3">
      <c r="A65" s="24" t="s">
        <v>676</v>
      </c>
      <c r="B65" s="25">
        <f>IF($B$42="Não","",VLOOKUP($A$12,'3CEB'!$A$2:$Y$166,16,FALSE))</f>
        <v>0</v>
      </c>
      <c r="C65" s="25" t="str">
        <f t="shared" si="2"/>
        <v/>
      </c>
      <c r="D65" s="18"/>
      <c r="E65" s="18"/>
      <c r="F65" s="18"/>
      <c r="G65" s="18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</row>
    <row r="66" spans="1:32" x14ac:dyDescent="0.3">
      <c r="A66" s="18"/>
      <c r="B66" s="18"/>
      <c r="C66" s="18"/>
      <c r="D66" s="18"/>
      <c r="E66" s="18"/>
      <c r="F66" s="18"/>
      <c r="G66" s="18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spans="1:32" x14ac:dyDescent="0.3">
      <c r="A67" s="26" t="s">
        <v>641</v>
      </c>
      <c r="B67" s="22">
        <f>IF(B42="Não","",SUM(B44:B65))</f>
        <v>32</v>
      </c>
      <c r="C67" s="18"/>
      <c r="D67" s="18"/>
      <c r="E67" s="18"/>
      <c r="F67" s="18"/>
      <c r="G67" s="18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</row>
    <row r="68" spans="1:32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spans="1:32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spans="1:32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72" spans="1:32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</row>
    <row r="73" spans="1:32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</row>
    <row r="74" spans="1:32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</row>
    <row r="75" spans="1:32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</row>
    <row r="76" spans="1:32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spans="1:32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</row>
    <row r="78" spans="1:32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</row>
    <row r="79" spans="1:32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</row>
    <row r="80" spans="1:32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spans="1:32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2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</row>
    <row r="83" spans="1:32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</row>
    <row r="84" spans="1:32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</row>
    <row r="85" spans="1:32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</row>
    <row r="86" spans="1:32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</row>
    <row r="87" spans="1:32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</row>
    <row r="88" spans="1:32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</row>
    <row r="89" spans="1:32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0" spans="1:32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</row>
    <row r="91" spans="1:32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</row>
    <row r="92" spans="1:32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</row>
    <row r="93" spans="1:32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</row>
    <row r="94" spans="1:32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</row>
    <row r="95" spans="1:32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</row>
    <row r="96" spans="1:32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</row>
    <row r="97" spans="1:32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</row>
    <row r="98" spans="1:32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</row>
    <row r="99" spans="1:32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</row>
    <row r="100" spans="1:32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</row>
    <row r="101" spans="1:32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</row>
    <row r="102" spans="1:32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</row>
    <row r="103" spans="1:32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</row>
    <row r="104" spans="1:32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</row>
    <row r="105" spans="1:32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</row>
    <row r="106" spans="1:32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</row>
    <row r="107" spans="1:32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</row>
    <row r="108" spans="1:32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</row>
    <row r="109" spans="1:32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</row>
    <row r="110" spans="1:32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</row>
    <row r="111" spans="1:32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</row>
    <row r="112" spans="1:32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</row>
    <row r="113" spans="1:32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</row>
    <row r="114" spans="1:32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spans="1:32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</row>
    <row r="116" spans="1:32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</row>
    <row r="117" spans="1:32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</row>
    <row r="118" spans="1:32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</row>
    <row r="119" spans="1:32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</row>
    <row r="120" spans="1:32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</row>
    <row r="121" spans="1:32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</row>
    <row r="122" spans="1:32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</row>
    <row r="123" spans="1:32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</row>
    <row r="124" spans="1:32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</row>
    <row r="125" spans="1:32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spans="1:32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</row>
    <row r="127" spans="1:32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</row>
    <row r="128" spans="1:32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</row>
    <row r="129" spans="1:32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</row>
    <row r="130" spans="1:32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</row>
    <row r="131" spans="1:32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</row>
    <row r="132" spans="1:32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</row>
    <row r="133" spans="1:32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</row>
    <row r="134" spans="1:32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</row>
    <row r="135" spans="1:32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</row>
    <row r="136" spans="1:32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</row>
    <row r="138" spans="1:32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</row>
    <row r="139" spans="1:32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</row>
    <row r="140" spans="1:32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</row>
    <row r="141" spans="1:32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</row>
    <row r="142" spans="1:32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</row>
    <row r="143" spans="1:32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</row>
    <row r="144" spans="1:32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</row>
    <row r="145" spans="1:32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</row>
    <row r="146" spans="1:32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</row>
    <row r="147" spans="1:32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</row>
    <row r="148" spans="1:32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</row>
    <row r="149" spans="1:32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</row>
    <row r="150" spans="1:32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</row>
    <row r="151" spans="1:32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</row>
    <row r="152" spans="1:32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</row>
    <row r="153" spans="1:32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</row>
    <row r="154" spans="1:32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</row>
    <row r="155" spans="1:32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</row>
    <row r="156" spans="1:32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</row>
    <row r="157" spans="1:32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</row>
    <row r="158" spans="1:32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</row>
    <row r="159" spans="1:32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</row>
    <row r="160" spans="1:32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</row>
    <row r="161" spans="1:32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</row>
    <row r="162" spans="1:32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</row>
    <row r="163" spans="1:32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</row>
    <row r="164" spans="1:32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</row>
    <row r="165" spans="1:32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</row>
    <row r="166" spans="1:32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</row>
    <row r="167" spans="1:32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</row>
    <row r="168" spans="1:32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</row>
    <row r="169" spans="1:32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</row>
    <row r="170" spans="1:32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</row>
    <row r="171" spans="1:32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</row>
    <row r="172" spans="1:32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</row>
    <row r="173" spans="1:32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</row>
    <row r="174" spans="1:32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</row>
    <row r="175" spans="1:32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</row>
    <row r="176" spans="1:32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</row>
    <row r="177" spans="1:32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</row>
    <row r="178" spans="1:32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</row>
    <row r="179" spans="1:32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</row>
    <row r="180" spans="1:32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</row>
    <row r="181" spans="1:32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</row>
    <row r="182" spans="1:32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</row>
    <row r="183" spans="1:32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</row>
    <row r="184" spans="1:32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</row>
    <row r="185" spans="1:32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</row>
    <row r="186" spans="1:32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</row>
    <row r="187" spans="1:32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</row>
    <row r="188" spans="1:32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</row>
    <row r="189" spans="1:32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</row>
    <row r="190" spans="1:32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</row>
    <row r="191" spans="1:32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</row>
    <row r="192" spans="1:32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</row>
    <row r="193" spans="1:32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</row>
    <row r="194" spans="1:32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</row>
    <row r="195" spans="1:32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</row>
    <row r="196" spans="1:32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</row>
    <row r="197" spans="1:32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</row>
    <row r="198" spans="1:32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</row>
    <row r="199" spans="1:32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</row>
    <row r="200" spans="1:32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</row>
    <row r="201" spans="1:32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</row>
    <row r="202" spans="1:32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</row>
    <row r="203" spans="1:32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</row>
    <row r="204" spans="1:32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</row>
    <row r="205" spans="1:32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</row>
    <row r="206" spans="1:32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</row>
    <row r="207" spans="1:32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</row>
    <row r="208" spans="1:32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</row>
    <row r="209" spans="1:32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</row>
    <row r="210" spans="1:32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</row>
    <row r="211" spans="1:32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</row>
    <row r="212" spans="1:32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</row>
    <row r="213" spans="1:32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</row>
    <row r="214" spans="1:32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</row>
    <row r="215" spans="1:32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</row>
    <row r="216" spans="1:32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</row>
    <row r="217" spans="1:32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</row>
    <row r="218" spans="1:32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</row>
    <row r="219" spans="1:32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</row>
    <row r="220" spans="1:32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</row>
    <row r="221" spans="1:32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</row>
    <row r="222" spans="1:32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</row>
    <row r="223" spans="1:32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</row>
    <row r="224" spans="1:32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</row>
    <row r="225" spans="1:32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</row>
    <row r="226" spans="1:32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</row>
    <row r="227" spans="1:32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</row>
    <row r="228" spans="1:32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</row>
    <row r="229" spans="1:32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</row>
    <row r="230" spans="1:32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</row>
    <row r="231" spans="1:32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</row>
    <row r="232" spans="1:32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</row>
    <row r="233" spans="1:32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</row>
    <row r="234" spans="1:32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</row>
    <row r="235" spans="1:32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</row>
    <row r="236" spans="1:32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</row>
    <row r="237" spans="1:32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</row>
    <row r="238" spans="1:32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</row>
    <row r="239" spans="1:32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</row>
    <row r="240" spans="1:32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</row>
    <row r="241" spans="1:32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</row>
    <row r="242" spans="1:32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</row>
    <row r="243" spans="1:32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</row>
    <row r="244" spans="1:32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</row>
    <row r="245" spans="1:32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</row>
    <row r="246" spans="1:32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</row>
    <row r="247" spans="1:32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</row>
    <row r="248" spans="1:32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</row>
    <row r="249" spans="1:32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</row>
    <row r="250" spans="1:32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</row>
    <row r="251" spans="1:32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</row>
    <row r="252" spans="1:32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</row>
    <row r="253" spans="1:32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</row>
    <row r="254" spans="1:32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</row>
    <row r="255" spans="1:32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</row>
    <row r="256" spans="1:32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</row>
    <row r="257" spans="1:32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</row>
    <row r="258" spans="1:32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</row>
    <row r="259" spans="1:32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</row>
    <row r="260" spans="1:32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</row>
    <row r="261" spans="1:32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</row>
    <row r="262" spans="1:32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</row>
    <row r="263" spans="1:32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</row>
    <row r="264" spans="1:32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</row>
    <row r="265" spans="1:32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</row>
    <row r="266" spans="1:32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</row>
    <row r="267" spans="1:32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</row>
    <row r="268" spans="1:32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</row>
    <row r="269" spans="1:32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</row>
    <row r="270" spans="1:32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</row>
    <row r="271" spans="1:32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</row>
    <row r="272" spans="1:32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</row>
    <row r="273" spans="1:32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</row>
    <row r="274" spans="1:32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</row>
    <row r="275" spans="1:32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</row>
    <row r="276" spans="1:32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</row>
    <row r="277" spans="1:32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</row>
    <row r="278" spans="1:32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</row>
    <row r="279" spans="1:32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</row>
    <row r="280" spans="1:32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</row>
    <row r="281" spans="1:32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</row>
    <row r="282" spans="1:32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</row>
    <row r="283" spans="1:32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</row>
    <row r="284" spans="1:32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</row>
    <row r="285" spans="1:32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</row>
    <row r="286" spans="1:32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</row>
    <row r="287" spans="1:32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</row>
    <row r="288" spans="1:32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</row>
    <row r="289" spans="1:32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</row>
    <row r="290" spans="1:32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</row>
    <row r="291" spans="1:32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</row>
    <row r="292" spans="1:32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</row>
    <row r="293" spans="1:32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</row>
    <row r="294" spans="1:32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</row>
    <row r="295" spans="1:32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</row>
    <row r="296" spans="1:32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</row>
    <row r="297" spans="1:32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</row>
    <row r="298" spans="1:32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</row>
    <row r="299" spans="1:32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</row>
    <row r="300" spans="1:32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</row>
    <row r="301" spans="1:32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</row>
    <row r="302" spans="1:32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</row>
    <row r="303" spans="1:32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</row>
    <row r="304" spans="1:32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</row>
    <row r="305" spans="1:32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</row>
    <row r="306" spans="1:32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</row>
    <row r="307" spans="1:32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</row>
    <row r="308" spans="1:32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</row>
    <row r="309" spans="1:32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</row>
    <row r="310" spans="1:32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</row>
    <row r="311" spans="1:32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</row>
    <row r="312" spans="1:32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</row>
    <row r="313" spans="1:32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</row>
    <row r="314" spans="1:32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</row>
    <row r="315" spans="1:32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</row>
    <row r="316" spans="1:32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</row>
    <row r="317" spans="1:32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</row>
    <row r="318" spans="1:32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</row>
    <row r="319" spans="1:32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</row>
    <row r="320" spans="1:32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</row>
    <row r="321" spans="1:32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</row>
    <row r="322" spans="1:32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</row>
    <row r="323" spans="1:32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</row>
    <row r="324" spans="1:32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</row>
    <row r="325" spans="1:32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</row>
    <row r="326" spans="1:32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</row>
    <row r="327" spans="1:32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</row>
    <row r="328" spans="1:32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</row>
    <row r="329" spans="1:32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</row>
    <row r="330" spans="1:32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</row>
    <row r="331" spans="1:32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</row>
    <row r="332" spans="1:32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</row>
    <row r="333" spans="1:32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</row>
    <row r="334" spans="1:32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</row>
    <row r="335" spans="1:32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</row>
    <row r="336" spans="1:32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</row>
    <row r="337" spans="1:32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</row>
    <row r="338" spans="1:32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</row>
    <row r="339" spans="1:32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</row>
    <row r="340" spans="1:32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</row>
    <row r="341" spans="1:32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</row>
    <row r="342" spans="1:32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</row>
    <row r="343" spans="1:32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</row>
    <row r="344" spans="1:32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</row>
    <row r="345" spans="1:32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</row>
    <row r="346" spans="1:32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</row>
    <row r="347" spans="1:32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</row>
    <row r="348" spans="1:32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</row>
    <row r="349" spans="1:32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</row>
    <row r="350" spans="1:32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</row>
    <row r="351" spans="1:32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</row>
    <row r="352" spans="1:32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</row>
    <row r="353" spans="1:32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</row>
    <row r="354" spans="1:32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</row>
    <row r="355" spans="1:32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</row>
    <row r="356" spans="1:32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</row>
    <row r="357" spans="1:32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</row>
    <row r="358" spans="1:32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</row>
    <row r="359" spans="1:32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</row>
    <row r="360" spans="1:32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</row>
    <row r="361" spans="1:32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</row>
    <row r="362" spans="1:32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</row>
    <row r="363" spans="1:32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</row>
    <row r="364" spans="1:32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</row>
    <row r="365" spans="1:32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</row>
    <row r="366" spans="1:32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</row>
    <row r="367" spans="1:32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</row>
    <row r="368" spans="1:32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</row>
    <row r="369" spans="1:32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</row>
    <row r="370" spans="1:32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</row>
    <row r="371" spans="1:32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</row>
    <row r="372" spans="1:32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</row>
    <row r="373" spans="1:32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</row>
    <row r="374" spans="1:32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</row>
    <row r="375" spans="1:32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</row>
    <row r="376" spans="1:32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</row>
    <row r="377" spans="1:32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</row>
    <row r="378" spans="1:32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</row>
    <row r="379" spans="1:32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</row>
    <row r="380" spans="1:32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</row>
    <row r="381" spans="1:32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</row>
    <row r="382" spans="1:32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</row>
    <row r="383" spans="1:32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</row>
    <row r="384" spans="1:32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</row>
    <row r="385" spans="1:32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</row>
    <row r="386" spans="1:32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</row>
    <row r="387" spans="1:32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</row>
    <row r="388" spans="1:32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</row>
    <row r="389" spans="1:32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</row>
    <row r="390" spans="1:32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</row>
    <row r="391" spans="1:32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</row>
    <row r="392" spans="1:32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</row>
    <row r="393" spans="1:32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</row>
    <row r="394" spans="1:32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</row>
    <row r="395" spans="1:32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</row>
    <row r="396" spans="1:32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</row>
    <row r="397" spans="1:32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</row>
    <row r="398" spans="1:32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</row>
    <row r="399" spans="1:32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</row>
    <row r="400" spans="1:32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</row>
    <row r="401" spans="1:32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</row>
    <row r="402" spans="1:32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</row>
    <row r="403" spans="1:32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</row>
    <row r="404" spans="1:32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</row>
    <row r="405" spans="1:32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</row>
    <row r="406" spans="1:32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</row>
    <row r="407" spans="1:32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</row>
    <row r="408" spans="1:32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</row>
    <row r="409" spans="1:32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</row>
    <row r="410" spans="1:32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</row>
    <row r="411" spans="1:32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</row>
    <row r="412" spans="1:32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</row>
    <row r="413" spans="1:32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</row>
    <row r="414" spans="1:32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</row>
    <row r="415" spans="1:32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</row>
    <row r="416" spans="1:32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</row>
    <row r="417" spans="1:32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</row>
    <row r="418" spans="1:32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</row>
    <row r="419" spans="1:32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</row>
    <row r="420" spans="1:32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</row>
    <row r="421" spans="1:32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</row>
    <row r="422" spans="1:32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</row>
    <row r="423" spans="1:32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</row>
    <row r="424" spans="1:32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</row>
    <row r="425" spans="1:32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</row>
    <row r="426" spans="1:32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</row>
    <row r="427" spans="1:32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</row>
    <row r="428" spans="1:32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</row>
    <row r="429" spans="1:32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</row>
    <row r="430" spans="1:32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</row>
    <row r="431" spans="1:32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</row>
    <row r="432" spans="1:32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</row>
    <row r="433" spans="1:32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</row>
    <row r="434" spans="1:32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</row>
    <row r="435" spans="1:32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</row>
    <row r="436" spans="1:32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</row>
    <row r="437" spans="1:32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</row>
    <row r="438" spans="1:32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</row>
    <row r="439" spans="1:32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</row>
    <row r="440" spans="1:32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</row>
    <row r="441" spans="1:32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</row>
    <row r="442" spans="1:32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</row>
    <row r="443" spans="1:32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</row>
    <row r="444" spans="1:32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</row>
    <row r="445" spans="1:32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</row>
    <row r="446" spans="1:32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</row>
    <row r="447" spans="1:32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</row>
    <row r="448" spans="1:32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</row>
    <row r="449" spans="1:32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</row>
    <row r="450" spans="1:32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</row>
    <row r="451" spans="1:32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</row>
    <row r="452" spans="1:32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</row>
    <row r="453" spans="1:32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</row>
    <row r="454" spans="1:32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</row>
    <row r="455" spans="1:32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</row>
    <row r="456" spans="1:32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</row>
    <row r="457" spans="1:32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</row>
    <row r="458" spans="1:32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</row>
    <row r="459" spans="1:32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</row>
    <row r="460" spans="1:32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</row>
    <row r="461" spans="1:32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</row>
    <row r="462" spans="1:32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</row>
    <row r="463" spans="1:32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</row>
    <row r="464" spans="1:32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</row>
    <row r="465" spans="1:32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</row>
    <row r="466" spans="1:32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</row>
    <row r="467" spans="1:32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</row>
    <row r="468" spans="1:32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</row>
    <row r="469" spans="1:32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</row>
    <row r="470" spans="1:32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</row>
    <row r="471" spans="1:32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</row>
    <row r="472" spans="1:32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</row>
    <row r="473" spans="1:32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</row>
    <row r="474" spans="1:32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</row>
    <row r="475" spans="1:32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</row>
    <row r="476" spans="1:32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</row>
    <row r="477" spans="1:32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</row>
    <row r="478" spans="1:32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</row>
    <row r="479" spans="1:32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</row>
    <row r="480" spans="1:32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</row>
    <row r="481" spans="1:32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</row>
    <row r="482" spans="1:32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</row>
    <row r="483" spans="1:32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</row>
    <row r="484" spans="1:32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</row>
    <row r="485" spans="1:32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</row>
    <row r="486" spans="1:32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</row>
    <row r="487" spans="1:32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</row>
    <row r="488" spans="1:32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</row>
    <row r="489" spans="1:32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</row>
    <row r="490" spans="1:32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</row>
    <row r="491" spans="1:32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</row>
    <row r="492" spans="1:32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</row>
    <row r="493" spans="1:32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</row>
    <row r="494" spans="1:32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</row>
    <row r="495" spans="1:32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</row>
    <row r="496" spans="1:32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</row>
    <row r="497" spans="1:32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</row>
    <row r="498" spans="1:32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</row>
    <row r="499" spans="1:32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</row>
    <row r="500" spans="1:32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</row>
    <row r="501" spans="1:32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</row>
    <row r="502" spans="1:32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</row>
    <row r="503" spans="1:32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</row>
    <row r="504" spans="1:32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</row>
    <row r="505" spans="1:32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</row>
    <row r="506" spans="1:32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</row>
    <row r="507" spans="1:32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</row>
    <row r="508" spans="1:32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</row>
    <row r="509" spans="1:32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</row>
    <row r="510" spans="1:32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</row>
    <row r="511" spans="1:32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</row>
    <row r="512" spans="1:32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</row>
    <row r="513" spans="1:32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</row>
    <row r="514" spans="1:32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</row>
    <row r="515" spans="1:32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</row>
    <row r="516" spans="1:32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</row>
    <row r="517" spans="1:32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</row>
    <row r="518" spans="1:32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</row>
    <row r="519" spans="1:32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</row>
    <row r="520" spans="1:32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</row>
    <row r="521" spans="1:32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</row>
    <row r="522" spans="1:32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</row>
    <row r="523" spans="1:32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</row>
    <row r="524" spans="1:32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</row>
    <row r="525" spans="1:32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</row>
    <row r="526" spans="1:32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</row>
    <row r="527" spans="1:32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</row>
    <row r="528" spans="1:32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</row>
    <row r="529" spans="1:32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</row>
    <row r="530" spans="1:32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</row>
    <row r="531" spans="1:32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</row>
    <row r="532" spans="1:32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</row>
    <row r="533" spans="1:32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</row>
    <row r="534" spans="1:32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</row>
    <row r="535" spans="1:32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</row>
    <row r="536" spans="1:32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</row>
    <row r="537" spans="1:32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</row>
    <row r="538" spans="1:32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</row>
    <row r="539" spans="1:32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</row>
    <row r="540" spans="1:32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</row>
    <row r="541" spans="1:32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</row>
    <row r="542" spans="1:32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</row>
    <row r="543" spans="1:32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</row>
    <row r="544" spans="1:32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</row>
    <row r="545" spans="1:32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</row>
    <row r="546" spans="1:32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</row>
    <row r="547" spans="1:32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</row>
    <row r="548" spans="1:32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</row>
    <row r="549" spans="1:32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</row>
    <row r="550" spans="1:32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</row>
    <row r="551" spans="1:32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</row>
    <row r="552" spans="1:32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</row>
    <row r="553" spans="1:32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</row>
    <row r="554" spans="1:32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</row>
    <row r="555" spans="1:32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</row>
    <row r="556" spans="1:32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</row>
    <row r="557" spans="1:32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</row>
    <row r="558" spans="1:32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</row>
    <row r="559" spans="1:32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</row>
    <row r="560" spans="1:32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</row>
    <row r="561" spans="1:32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</row>
    <row r="562" spans="1:32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</row>
    <row r="563" spans="1:32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</row>
    <row r="564" spans="1:32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</row>
    <row r="565" spans="1:32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</row>
    <row r="566" spans="1:32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</row>
    <row r="567" spans="1:32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</row>
    <row r="568" spans="1:32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</row>
    <row r="569" spans="1:32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</row>
    <row r="570" spans="1:32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</row>
    <row r="571" spans="1:32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</row>
    <row r="572" spans="1:32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</row>
    <row r="573" spans="1:32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</row>
    <row r="574" spans="1:32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</row>
    <row r="575" spans="1:32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</row>
    <row r="576" spans="1:32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</row>
    <row r="577" spans="1:32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</row>
    <row r="578" spans="1:32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</row>
    <row r="579" spans="1:32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</row>
    <row r="580" spans="1:32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</row>
    <row r="581" spans="1:32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</row>
    <row r="582" spans="1:32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</row>
    <row r="583" spans="1:32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</row>
    <row r="584" spans="1:32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</row>
    <row r="585" spans="1:32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</row>
    <row r="586" spans="1:32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</row>
    <row r="587" spans="1:32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</row>
    <row r="588" spans="1:32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</row>
    <row r="589" spans="1:32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</row>
    <row r="590" spans="1:32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</row>
    <row r="591" spans="1:32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</row>
    <row r="592" spans="1:32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</row>
    <row r="593" spans="1:32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</row>
    <row r="594" spans="1:32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</row>
    <row r="595" spans="1:32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</row>
    <row r="596" spans="1:32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</row>
    <row r="597" spans="1:32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</row>
    <row r="598" spans="1:32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</row>
    <row r="599" spans="1:32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</row>
    <row r="600" spans="1:32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</row>
    <row r="601" spans="1:32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</row>
    <row r="602" spans="1:32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</row>
    <row r="603" spans="1:32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</row>
    <row r="604" spans="1:32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</row>
    <row r="605" spans="1:32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</row>
    <row r="606" spans="1:32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</row>
    <row r="607" spans="1:32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</row>
    <row r="608" spans="1:32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</row>
    <row r="609" spans="1:32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</row>
    <row r="610" spans="1:32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</row>
    <row r="611" spans="1:32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</row>
    <row r="612" spans="1:32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</row>
    <row r="613" spans="1:32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</row>
    <row r="614" spans="1:32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</row>
    <row r="615" spans="1:32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</row>
    <row r="616" spans="1:32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</row>
    <row r="617" spans="1:32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</row>
    <row r="618" spans="1:32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</row>
    <row r="619" spans="1:32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</row>
    <row r="620" spans="1:32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</row>
    <row r="621" spans="1:32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</row>
    <row r="622" spans="1:32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</row>
    <row r="623" spans="1:32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</row>
    <row r="624" spans="1:32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</row>
    <row r="625" spans="1:32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</row>
    <row r="626" spans="1:32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</row>
    <row r="627" spans="1:32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</row>
    <row r="628" spans="1:32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</row>
    <row r="629" spans="1:32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</row>
    <row r="630" spans="1:32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</row>
    <row r="631" spans="1:32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</row>
    <row r="632" spans="1:32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</row>
    <row r="633" spans="1:32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</row>
    <row r="634" spans="1:32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</row>
    <row r="635" spans="1:32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</row>
    <row r="636" spans="1:32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</row>
    <row r="637" spans="1:32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</row>
    <row r="638" spans="1:32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</row>
    <row r="639" spans="1:32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</row>
    <row r="640" spans="1:32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</row>
    <row r="641" spans="1:32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</row>
    <row r="642" spans="1:32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</row>
    <row r="643" spans="1:32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</row>
    <row r="644" spans="1:32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</row>
    <row r="645" spans="1:32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</row>
    <row r="646" spans="1:32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</row>
    <row r="647" spans="1:32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</row>
    <row r="648" spans="1:32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</row>
    <row r="649" spans="1:32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</row>
    <row r="650" spans="1:32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</row>
    <row r="651" spans="1:32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</row>
    <row r="652" spans="1:32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</row>
    <row r="653" spans="1:32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</row>
  </sheetData>
  <sheetProtection password="EA6F" sheet="1" objects="1" scenarios="1"/>
  <autoFilter ref="A16:C16" xr:uid="{00000000-0009-0000-0000-000006000000}"/>
  <mergeCells count="1">
    <mergeCell ref="A7:G7"/>
  </mergeCells>
  <conditionalFormatting sqref="G44:G59">
    <cfRule type="cellIs" dxfId="11" priority="4" operator="equal">
      <formula>"1.º"</formula>
    </cfRule>
  </conditionalFormatting>
  <conditionalFormatting sqref="C44:C65">
    <cfRule type="cellIs" dxfId="10" priority="3" operator="equal">
      <formula>"1.º"</formula>
    </cfRule>
  </conditionalFormatting>
  <conditionalFormatting sqref="G17:G36">
    <cfRule type="cellIs" dxfId="9" priority="2" operator="equal">
      <formula>"1.º"</formula>
    </cfRule>
  </conditionalFormatting>
  <conditionalFormatting sqref="C17:C36">
    <cfRule type="cellIs" dxfId="8" priority="1" operator="equal">
      <formula>"1.º"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'ListaUO''s'!$A$2:$A$257</xm:f>
          </x14:formula1>
          <xm:sqref>A11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37"/>
  <sheetViews>
    <sheetView showGridLines="0" zoomScaleNormal="100" workbookViewId="0">
      <selection activeCell="H14" sqref="H14"/>
    </sheetView>
  </sheetViews>
  <sheetFormatPr defaultColWidth="9.109375" defaultRowHeight="14.4" x14ac:dyDescent="0.3"/>
  <cols>
    <col min="1" max="1" width="57.44140625" style="37" customWidth="1"/>
    <col min="2" max="2" width="11.33203125" style="37" customWidth="1"/>
    <col min="3" max="3" width="10" style="37" customWidth="1"/>
    <col min="4" max="4" width="9.109375" style="37" customWidth="1"/>
    <col min="5" max="5" width="55.44140625" style="37" customWidth="1"/>
    <col min="6" max="6" width="11.33203125" style="37" customWidth="1"/>
    <col min="7" max="7" width="10" style="37" customWidth="1"/>
    <col min="8" max="16384" width="9.109375" style="37"/>
  </cols>
  <sheetData>
    <row r="1" spans="1:14" ht="15.9" customHeight="1" x14ac:dyDescent="0.3"/>
    <row r="7" spans="1:14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ht="45" customHeight="1" x14ac:dyDescent="0.45">
      <c r="A8" s="50"/>
      <c r="B8" s="50"/>
      <c r="C8" s="50"/>
      <c r="D8" s="50"/>
      <c r="E8" s="50"/>
      <c r="F8" s="50"/>
      <c r="G8" s="50"/>
      <c r="H8" s="38"/>
      <c r="I8" s="38"/>
      <c r="J8" s="38"/>
      <c r="K8" s="38"/>
      <c r="L8" s="38"/>
      <c r="M8" s="38"/>
      <c r="N8" s="38"/>
    </row>
    <row r="9" spans="1:14" ht="23.4" x14ac:dyDescent="0.45">
      <c r="A9" s="39"/>
      <c r="B9" s="39"/>
      <c r="C9" s="39"/>
      <c r="D9" s="39"/>
      <c r="E9" s="40"/>
      <c r="F9" s="38"/>
      <c r="G9" s="39"/>
      <c r="H9" s="38"/>
      <c r="I9" s="38"/>
      <c r="J9" s="38"/>
      <c r="K9" s="38"/>
      <c r="L9" s="38"/>
      <c r="M9" s="38"/>
      <c r="N9" s="38"/>
    </row>
    <row r="10" spans="1:14" ht="15.6" x14ac:dyDescent="0.3">
      <c r="A10" s="38"/>
      <c r="B10" s="38"/>
      <c r="C10" s="38"/>
      <c r="D10" s="38"/>
      <c r="E10" s="41"/>
      <c r="F10" s="38"/>
      <c r="G10" s="38"/>
      <c r="H10" s="40"/>
      <c r="I10" s="38"/>
      <c r="J10" s="38"/>
      <c r="K10" s="38"/>
      <c r="L10" s="38"/>
      <c r="M10" s="38"/>
      <c r="N10" s="38"/>
    </row>
    <row r="11" spans="1:14" x14ac:dyDescent="0.3">
      <c r="A11" s="42" t="s">
        <v>692</v>
      </c>
      <c r="B11" s="38"/>
      <c r="C11" s="38"/>
      <c r="D11" s="38"/>
      <c r="E11" s="38"/>
      <c r="F11" s="43"/>
      <c r="G11" s="38"/>
      <c r="H11" s="38"/>
      <c r="I11" s="38"/>
      <c r="J11" s="38"/>
      <c r="K11" s="38"/>
      <c r="L11" s="38"/>
      <c r="M11" s="38"/>
      <c r="N11" s="38"/>
    </row>
    <row r="12" spans="1:14" ht="15.6" x14ac:dyDescent="0.3">
      <c r="A12" s="29" t="s">
        <v>108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3">
      <c r="A13" s="44" t="str">
        <f>A12</f>
        <v>Escola Básica Integrada de Ribeira Grande</v>
      </c>
      <c r="B13" s="34"/>
      <c r="C13" s="34"/>
      <c r="D13" s="34"/>
      <c r="E13" s="34"/>
      <c r="F13" s="34"/>
      <c r="G13" s="34"/>
      <c r="H13" s="38"/>
      <c r="I13" s="38"/>
      <c r="J13" s="38"/>
      <c r="K13" s="38"/>
      <c r="L13" s="38"/>
      <c r="M13" s="38"/>
      <c r="N13" s="38"/>
    </row>
    <row r="14" spans="1:14" x14ac:dyDescent="0.3">
      <c r="A14" s="45"/>
      <c r="B14" s="34"/>
      <c r="C14" s="34"/>
      <c r="D14" s="34"/>
      <c r="E14" s="34"/>
      <c r="F14" s="34"/>
      <c r="G14" s="34"/>
      <c r="H14" s="38"/>
      <c r="I14" s="38"/>
      <c r="J14" s="38"/>
      <c r="K14" s="38"/>
      <c r="L14" s="38"/>
      <c r="M14" s="38"/>
      <c r="N14" s="38"/>
    </row>
    <row r="15" spans="1:14" x14ac:dyDescent="0.3">
      <c r="A15" s="34"/>
      <c r="B15" s="46" t="s">
        <v>640</v>
      </c>
      <c r="C15" s="44"/>
      <c r="D15" s="34"/>
      <c r="E15" s="34"/>
      <c r="F15" s="47" t="s">
        <v>659</v>
      </c>
      <c r="G15" s="34"/>
      <c r="H15" s="38"/>
      <c r="I15" s="38"/>
      <c r="J15" s="38"/>
      <c r="K15" s="38"/>
      <c r="L15" s="38"/>
      <c r="M15" s="38"/>
      <c r="N15" s="38"/>
    </row>
    <row r="16" spans="1:14" ht="15.6" x14ac:dyDescent="0.3">
      <c r="A16" s="20" t="s">
        <v>616</v>
      </c>
      <c r="B16" s="35" t="str">
        <f>IF(ISNA(VLOOKUP(A13,'1CEB'!$A$2:$A$165,1,FALSE)),"Não","Sim")</f>
        <v>Sim</v>
      </c>
      <c r="C16" s="34"/>
      <c r="D16" s="34"/>
      <c r="E16" s="20" t="s">
        <v>660</v>
      </c>
      <c r="F16" s="35" t="str">
        <f>IF(ISNA(VLOOKUP($A$13,'2CEB'!$A$2:$A$166,1,FALSE)),"Não","Sim")</f>
        <v>Sim</v>
      </c>
      <c r="G16" s="34"/>
      <c r="H16" s="38"/>
      <c r="I16" s="38"/>
      <c r="J16" s="38"/>
      <c r="K16" s="38"/>
      <c r="L16" s="38"/>
      <c r="M16" s="38"/>
      <c r="N16" s="38"/>
    </row>
    <row r="17" spans="1:14" x14ac:dyDescent="0.3">
      <c r="A17" s="30" t="s">
        <v>617</v>
      </c>
      <c r="B17" s="31" t="s">
        <v>618</v>
      </c>
      <c r="C17" s="31" t="s">
        <v>619</v>
      </c>
      <c r="D17" s="34"/>
      <c r="E17" s="30" t="s">
        <v>617</v>
      </c>
      <c r="F17" s="31" t="s">
        <v>618</v>
      </c>
      <c r="G17" s="31" t="s">
        <v>619</v>
      </c>
      <c r="H17" s="38"/>
      <c r="I17" s="38"/>
      <c r="J17" s="38"/>
      <c r="K17" s="38"/>
      <c r="L17" s="38"/>
      <c r="M17" s="38"/>
      <c r="N17" s="38"/>
    </row>
    <row r="18" spans="1:14" x14ac:dyDescent="0.3">
      <c r="A18" s="32" t="s">
        <v>620</v>
      </c>
      <c r="B18" s="33">
        <f>IF($B$16="Não","",VLOOKUP($A$13,'1CEB'!$A$2:$U$166,2,FALSE))</f>
        <v>0</v>
      </c>
      <c r="C18" s="33" t="str">
        <f>IF(OR(B18=0,B18=""),"",RANK(B18,$B$18:$B$37)&amp;".º")</f>
        <v/>
      </c>
      <c r="D18" s="34"/>
      <c r="E18" s="32" t="s">
        <v>645</v>
      </c>
      <c r="F18" s="33">
        <f>IF($F$16="Não","",VLOOKUP($A$13,'2CEB'!$A$2:$U$166,2,FALSE))</f>
        <v>0</v>
      </c>
      <c r="G18" s="33" t="str">
        <f>IF(OR(F18=0,F18=""),"",RANK(F18,$F$18:$F$37)&amp;".º")</f>
        <v/>
      </c>
      <c r="H18" s="38"/>
      <c r="I18" s="38"/>
      <c r="J18" s="38"/>
      <c r="K18" s="38"/>
      <c r="L18" s="38"/>
      <c r="M18" s="38"/>
      <c r="N18" s="38"/>
    </row>
    <row r="19" spans="1:14" x14ac:dyDescent="0.3">
      <c r="A19" s="32" t="s">
        <v>631</v>
      </c>
      <c r="B19" s="33">
        <f>IF($B$16="Não","",VLOOKUP($A$13,'1CEB'!$A$2:$U$166,13,FALSE))</f>
        <v>0</v>
      </c>
      <c r="C19" s="33" t="str">
        <f t="shared" ref="C19:C37" si="0">IF(OR(B19=0,B19=""),"",RANK(B19,$B$18:$B$37)&amp;".º")</f>
        <v/>
      </c>
      <c r="D19" s="34"/>
      <c r="E19" s="32" t="s">
        <v>646</v>
      </c>
      <c r="F19" s="33">
        <f>IF($F$16="Não","",VLOOKUP($A$13,'2CEB'!$A$2:$U$166,13,FALSE))</f>
        <v>1</v>
      </c>
      <c r="G19" s="33" t="str">
        <f t="shared" ref="G19:G37" si="1">IF(OR(F19=0,F19=""),"",RANK(F19,$F$18:$F$37)&amp;".º")</f>
        <v>6.º</v>
      </c>
      <c r="H19" s="38"/>
      <c r="I19" s="38"/>
      <c r="J19" s="38"/>
      <c r="K19" s="38"/>
      <c r="L19" s="38"/>
      <c r="M19" s="38"/>
      <c r="N19" s="38"/>
    </row>
    <row r="20" spans="1:14" x14ac:dyDescent="0.3">
      <c r="A20" s="32" t="s">
        <v>633</v>
      </c>
      <c r="B20" s="33">
        <f>IF($B$16="Não","",VLOOKUP($A$13,'1CEB'!$A$2:$U$166,15,FALSE))</f>
        <v>0</v>
      </c>
      <c r="C20" s="33" t="str">
        <f t="shared" si="0"/>
        <v/>
      </c>
      <c r="D20" s="34"/>
      <c r="E20" s="32" t="s">
        <v>634</v>
      </c>
      <c r="F20" s="33">
        <f>IF($F$16="Não","",VLOOKUP($A$13,'2CEB'!$A$2:$U$166,15,FALSE))</f>
        <v>0</v>
      </c>
      <c r="G20" s="33" t="str">
        <f t="shared" si="1"/>
        <v/>
      </c>
      <c r="H20" s="38"/>
      <c r="I20" s="38"/>
      <c r="J20" s="38"/>
      <c r="K20" s="38"/>
      <c r="L20" s="38"/>
      <c r="M20" s="38"/>
      <c r="N20" s="38"/>
    </row>
    <row r="21" spans="1:14" x14ac:dyDescent="0.3">
      <c r="A21" s="32" t="s">
        <v>634</v>
      </c>
      <c r="B21" s="33">
        <f>IF($B$16="Não","",VLOOKUP($A$13,'1CEB'!$A$2:$U$166,16,FALSE))</f>
        <v>2</v>
      </c>
      <c r="C21" s="33" t="str">
        <f t="shared" si="0"/>
        <v>1.º</v>
      </c>
      <c r="D21" s="34"/>
      <c r="E21" s="32" t="s">
        <v>647</v>
      </c>
      <c r="F21" s="33">
        <f>IF($F$16="Não","",VLOOKUP($A$13,'2CEB'!$A$2:$U$166,16,FALSE))</f>
        <v>4</v>
      </c>
      <c r="G21" s="33" t="str">
        <f t="shared" si="1"/>
        <v>5.º</v>
      </c>
      <c r="H21" s="38"/>
      <c r="I21" s="38"/>
      <c r="J21" s="38"/>
      <c r="K21" s="38"/>
      <c r="L21" s="38"/>
      <c r="M21" s="38"/>
      <c r="N21" s="38"/>
    </row>
    <row r="22" spans="1:14" x14ac:dyDescent="0.3">
      <c r="A22" s="32" t="s">
        <v>635</v>
      </c>
      <c r="B22" s="33">
        <f>IF($B$16="Não","",VLOOKUP($A$13,'1CEB'!$A$2:$U$166,17,FALSE))</f>
        <v>0</v>
      </c>
      <c r="C22" s="33" t="str">
        <f t="shared" si="0"/>
        <v/>
      </c>
      <c r="D22" s="34"/>
      <c r="E22" s="32" t="s">
        <v>648</v>
      </c>
      <c r="F22" s="33">
        <f>IF($F$16="Não","",VLOOKUP($A$13,'2CEB'!$A$2:$U$166,17,FALSE))</f>
        <v>1</v>
      </c>
      <c r="G22" s="33" t="str">
        <f t="shared" si="1"/>
        <v>6.º</v>
      </c>
      <c r="H22" s="38"/>
      <c r="I22" s="38"/>
      <c r="J22" s="38"/>
      <c r="K22" s="38"/>
      <c r="L22" s="38"/>
      <c r="M22" s="38"/>
      <c r="N22" s="38"/>
    </row>
    <row r="23" spans="1:14" x14ac:dyDescent="0.3">
      <c r="A23" s="32" t="s">
        <v>636</v>
      </c>
      <c r="B23" s="33">
        <f>IF($B$16="Não","",VLOOKUP($A$13,'1CEB'!$A$2:$U$166,18,FALSE))</f>
        <v>0</v>
      </c>
      <c r="C23" s="33" t="str">
        <f t="shared" si="0"/>
        <v/>
      </c>
      <c r="D23" s="34"/>
      <c r="E23" s="32" t="s">
        <v>649</v>
      </c>
      <c r="F23" s="33">
        <f>IF($F$16="Não","",VLOOKUP($A$13,'2CEB'!$A$2:$U$166,18,FALSE))</f>
        <v>5</v>
      </c>
      <c r="G23" s="33" t="str">
        <f t="shared" si="1"/>
        <v>4.º</v>
      </c>
      <c r="H23" s="38"/>
      <c r="I23" s="38"/>
      <c r="J23" s="38"/>
      <c r="K23" s="38"/>
      <c r="L23" s="38"/>
      <c r="M23" s="38"/>
      <c r="N23" s="38"/>
    </row>
    <row r="24" spans="1:14" x14ac:dyDescent="0.3">
      <c r="A24" s="32" t="s">
        <v>637</v>
      </c>
      <c r="B24" s="33">
        <f>IF($B$16="Não","",VLOOKUP($A$13,'1CEB'!$A$2:$U$166,19,FALSE))</f>
        <v>1</v>
      </c>
      <c r="C24" s="33" t="str">
        <f t="shared" si="0"/>
        <v>2.º</v>
      </c>
      <c r="D24" s="34"/>
      <c r="E24" s="32" t="s">
        <v>650</v>
      </c>
      <c r="F24" s="33">
        <f>IF($F$16="Não","",VLOOKUP($A$13,'2CEB'!$A$2:$U$166,19,FALSE))</f>
        <v>20</v>
      </c>
      <c r="G24" s="33" t="str">
        <f t="shared" si="1"/>
        <v>1.º</v>
      </c>
      <c r="H24" s="38"/>
      <c r="I24" s="38"/>
      <c r="J24" s="38"/>
      <c r="K24" s="38"/>
      <c r="L24" s="38"/>
      <c r="M24" s="38"/>
      <c r="N24" s="38"/>
    </row>
    <row r="25" spans="1:14" x14ac:dyDescent="0.3">
      <c r="A25" s="32" t="s">
        <v>638</v>
      </c>
      <c r="B25" s="33">
        <f>IF($B$16="Não","",VLOOKUP($A$13,'1CEB'!$A$2:$U$166,20,FALSE))</f>
        <v>0</v>
      </c>
      <c r="C25" s="33" t="str">
        <f t="shared" si="0"/>
        <v/>
      </c>
      <c r="D25" s="34"/>
      <c r="E25" s="32" t="s">
        <v>651</v>
      </c>
      <c r="F25" s="33">
        <f>IF($F$16="Não","",VLOOKUP($A$13,'2CEB'!$A$2:$U$166,20,FALSE))</f>
        <v>0</v>
      </c>
      <c r="G25" s="33" t="str">
        <f t="shared" si="1"/>
        <v/>
      </c>
      <c r="H25" s="38"/>
      <c r="I25" s="38"/>
      <c r="J25" s="38"/>
      <c r="K25" s="38"/>
      <c r="L25" s="38"/>
      <c r="M25" s="38"/>
      <c r="N25" s="38"/>
    </row>
    <row r="26" spans="1:14" x14ac:dyDescent="0.3">
      <c r="A26" s="32" t="s">
        <v>639</v>
      </c>
      <c r="B26" s="33">
        <f>IF($B$16="Não","",VLOOKUP($A$13,'1CEB'!$A$2:$U$166,21,FALSE))</f>
        <v>0</v>
      </c>
      <c r="C26" s="33" t="str">
        <f t="shared" si="0"/>
        <v/>
      </c>
      <c r="D26" s="34"/>
      <c r="E26" s="32" t="s">
        <v>652</v>
      </c>
      <c r="F26" s="33">
        <f>IF($F$16="Não","",VLOOKUP($A$13,'2CEB'!$A$2:$U$166,21,FALSE))</f>
        <v>1</v>
      </c>
      <c r="G26" s="33" t="str">
        <f t="shared" si="1"/>
        <v>6.º</v>
      </c>
      <c r="H26" s="38"/>
      <c r="I26" s="38"/>
      <c r="J26" s="38"/>
      <c r="K26" s="38"/>
      <c r="L26" s="38"/>
      <c r="M26" s="38"/>
      <c r="N26" s="38"/>
    </row>
    <row r="27" spans="1:14" x14ac:dyDescent="0.3">
      <c r="A27" s="32" t="s">
        <v>621</v>
      </c>
      <c r="B27" s="33">
        <f>IF($B$16="Não","",VLOOKUP($A$13,'1CEB'!$A$2:$U$166,3,FALSE))</f>
        <v>0</v>
      </c>
      <c r="C27" s="33" t="str">
        <f t="shared" si="0"/>
        <v/>
      </c>
      <c r="D27" s="34"/>
      <c r="E27" s="32" t="s">
        <v>637</v>
      </c>
      <c r="F27" s="33">
        <f>IF($F$16="Não","",VLOOKUP($A$13,'2CEB'!$A$2:$U$166,3,FALSE))</f>
        <v>1</v>
      </c>
      <c r="G27" s="33" t="str">
        <f t="shared" si="1"/>
        <v>6.º</v>
      </c>
      <c r="H27" s="38"/>
      <c r="I27" s="38"/>
      <c r="J27" s="38"/>
      <c r="K27" s="38"/>
      <c r="L27" s="38"/>
      <c r="M27" s="38"/>
      <c r="N27" s="38"/>
    </row>
    <row r="28" spans="1:14" x14ac:dyDescent="0.3">
      <c r="A28" s="32" t="s">
        <v>622</v>
      </c>
      <c r="B28" s="33">
        <f>IF($B$16="Não","",VLOOKUP($A$13,'1CEB'!$A$2:$U$166,4,FALSE))</f>
        <v>0</v>
      </c>
      <c r="C28" s="33" t="str">
        <f t="shared" si="0"/>
        <v/>
      </c>
      <c r="D28" s="34"/>
      <c r="E28" s="32" t="s">
        <v>653</v>
      </c>
      <c r="F28" s="33">
        <f>IF($F$16="Não","",VLOOKUP($A$13,'2CEB'!$A$2:$U$166,4,FALSE))</f>
        <v>0</v>
      </c>
      <c r="G28" s="33" t="str">
        <f t="shared" si="1"/>
        <v/>
      </c>
      <c r="H28" s="38"/>
      <c r="I28" s="38"/>
      <c r="J28" s="38"/>
      <c r="K28" s="38"/>
      <c r="L28" s="38"/>
      <c r="M28" s="38"/>
      <c r="N28" s="38"/>
    </row>
    <row r="29" spans="1:14" x14ac:dyDescent="0.3">
      <c r="A29" s="32" t="s">
        <v>623</v>
      </c>
      <c r="B29" s="33">
        <f>IF($B$16="Não","",VLOOKUP($A$13,'1CEB'!$A$2:$U$166,5,FALSE))</f>
        <v>1</v>
      </c>
      <c r="C29" s="33" t="str">
        <f t="shared" si="0"/>
        <v>2.º</v>
      </c>
      <c r="D29" s="34"/>
      <c r="E29" s="32" t="s">
        <v>654</v>
      </c>
      <c r="F29" s="33">
        <f>IF($F$16="Não","",VLOOKUP($A$13,'2CEB'!$A$2:$U$166,5,FALSE))</f>
        <v>0</v>
      </c>
      <c r="G29" s="33" t="str">
        <f t="shared" si="1"/>
        <v/>
      </c>
      <c r="H29" s="38"/>
      <c r="I29" s="38"/>
      <c r="J29" s="38"/>
      <c r="K29" s="38"/>
      <c r="L29" s="38"/>
      <c r="M29" s="38"/>
      <c r="N29" s="38"/>
    </row>
    <row r="30" spans="1:14" x14ac:dyDescent="0.3">
      <c r="A30" s="32" t="s">
        <v>624</v>
      </c>
      <c r="B30" s="33">
        <f>IF($B$16="Não","",VLOOKUP($A$13,'1CEB'!$A$2:$U$166,6,FALSE))</f>
        <v>0</v>
      </c>
      <c r="C30" s="33" t="str">
        <f t="shared" si="0"/>
        <v/>
      </c>
      <c r="D30" s="34"/>
      <c r="E30" s="32" t="s">
        <v>655</v>
      </c>
      <c r="F30" s="33">
        <f>IF($F$16="Não","",VLOOKUP($A$13,'2CEB'!$A$2:$U$166,6,FALSE))</f>
        <v>0</v>
      </c>
      <c r="G30" s="33" t="str">
        <f t="shared" si="1"/>
        <v/>
      </c>
      <c r="H30" s="38"/>
      <c r="I30" s="38"/>
      <c r="J30" s="38"/>
      <c r="K30" s="38"/>
      <c r="L30" s="38"/>
      <c r="M30" s="38"/>
      <c r="N30" s="38"/>
    </row>
    <row r="31" spans="1:14" x14ac:dyDescent="0.3">
      <c r="A31" s="32" t="s">
        <v>625</v>
      </c>
      <c r="B31" s="33">
        <f>IF($B$16="Não","",VLOOKUP($A$13,'1CEB'!$A$2:$U$166,7,FALSE))</f>
        <v>0</v>
      </c>
      <c r="C31" s="33" t="str">
        <f t="shared" si="0"/>
        <v/>
      </c>
      <c r="D31" s="34"/>
      <c r="E31" s="32" t="s">
        <v>622</v>
      </c>
      <c r="F31" s="33">
        <f>IF($F$16="Não","",VLOOKUP($A$13,'2CEB'!$A$2:$U$166,7,FALSE))</f>
        <v>0</v>
      </c>
      <c r="G31" s="33" t="str">
        <f t="shared" si="1"/>
        <v/>
      </c>
      <c r="H31" s="38"/>
      <c r="I31" s="38"/>
      <c r="J31" s="38"/>
      <c r="K31" s="38"/>
      <c r="L31" s="38"/>
      <c r="M31" s="38"/>
      <c r="N31" s="38"/>
    </row>
    <row r="32" spans="1:14" x14ac:dyDescent="0.3">
      <c r="A32" s="32" t="s">
        <v>626</v>
      </c>
      <c r="B32" s="33">
        <f>IF($B$16="Não","",VLOOKUP($A$13,'1CEB'!$A$2:$U$166,8,FALSE))</f>
        <v>0</v>
      </c>
      <c r="C32" s="33" t="str">
        <f t="shared" si="0"/>
        <v/>
      </c>
      <c r="D32" s="34"/>
      <c r="E32" s="36" t="s">
        <v>703</v>
      </c>
      <c r="F32" s="33">
        <f>IF($F$16="Não","",VLOOKUP($A$13,'2CEB'!$A$2:$U$166,8,FALSE))</f>
        <v>0</v>
      </c>
      <c r="G32" s="33" t="str">
        <f t="shared" si="1"/>
        <v/>
      </c>
      <c r="H32" s="38"/>
      <c r="I32" s="38"/>
      <c r="J32" s="38"/>
      <c r="K32" s="38"/>
      <c r="L32" s="38"/>
      <c r="M32" s="38"/>
      <c r="N32" s="38"/>
    </row>
    <row r="33" spans="1:14" x14ac:dyDescent="0.3">
      <c r="A33" s="34" t="s">
        <v>703</v>
      </c>
      <c r="B33" s="33">
        <f>IF($B$16="Não","",VLOOKUP($A$13,'1CEB'!$A$2:$U$166,9,FALSE))</f>
        <v>0</v>
      </c>
      <c r="C33" s="33" t="str">
        <f t="shared" si="0"/>
        <v/>
      </c>
      <c r="D33" s="34"/>
      <c r="E33" s="32" t="s">
        <v>656</v>
      </c>
      <c r="F33" s="33">
        <f>IF($F$16="Não","",VLOOKUP($A$13,'2CEB'!$A$2:$U$166,9,FALSE))</f>
        <v>0</v>
      </c>
      <c r="G33" s="33" t="str">
        <f t="shared" si="1"/>
        <v/>
      </c>
      <c r="H33" s="38"/>
      <c r="I33" s="38"/>
      <c r="J33" s="38"/>
      <c r="K33" s="38"/>
      <c r="L33" s="38"/>
      <c r="M33" s="38"/>
      <c r="N33" s="38"/>
    </row>
    <row r="34" spans="1:14" x14ac:dyDescent="0.3">
      <c r="A34" s="32" t="s">
        <v>628</v>
      </c>
      <c r="B34" s="33">
        <f>IF($B$16="Não","",VLOOKUP($A$13,'1CEB'!$A$2:$U$166,10,FALSE))</f>
        <v>0</v>
      </c>
      <c r="C34" s="33" t="str">
        <f t="shared" si="0"/>
        <v/>
      </c>
      <c r="D34" s="34"/>
      <c r="E34" s="32" t="s">
        <v>629</v>
      </c>
      <c r="F34" s="33">
        <f>IF($F$16="Não","",VLOOKUP($A$13,'2CEB'!$A$2:$U$166,10,FALSE))</f>
        <v>7</v>
      </c>
      <c r="G34" s="33" t="str">
        <f t="shared" si="1"/>
        <v>3.º</v>
      </c>
      <c r="H34" s="38"/>
      <c r="I34" s="38"/>
      <c r="J34" s="38"/>
      <c r="K34" s="38"/>
      <c r="L34" s="38"/>
      <c r="M34" s="38"/>
      <c r="N34" s="38"/>
    </row>
    <row r="35" spans="1:14" x14ac:dyDescent="0.3">
      <c r="A35" s="32" t="s">
        <v>629</v>
      </c>
      <c r="B35" s="33">
        <f>IF($B$16="Não","",VLOOKUP($A$13,'1CEB'!$A$2:$U$166,11,FALSE))</f>
        <v>1</v>
      </c>
      <c r="C35" s="33" t="str">
        <f t="shared" si="0"/>
        <v>2.º</v>
      </c>
      <c r="D35" s="34"/>
      <c r="E35" s="32" t="s">
        <v>630</v>
      </c>
      <c r="F35" s="33">
        <f>IF($F$16="Não","",VLOOKUP($A$13,'2CEB'!$A$2:$U$166,11,FALSE))</f>
        <v>0</v>
      </c>
      <c r="G35" s="33" t="str">
        <f t="shared" si="1"/>
        <v/>
      </c>
      <c r="H35" s="38"/>
      <c r="I35" s="38"/>
      <c r="J35" s="38"/>
      <c r="K35" s="38"/>
      <c r="L35" s="38"/>
      <c r="M35" s="38"/>
      <c r="N35" s="38"/>
    </row>
    <row r="36" spans="1:14" x14ac:dyDescent="0.3">
      <c r="A36" s="32" t="s">
        <v>630</v>
      </c>
      <c r="B36" s="33">
        <f>IF($B$16="Não","",VLOOKUP($A$13,'1CEB'!$A$2:$U$166,12,FALSE))</f>
        <v>0</v>
      </c>
      <c r="C36" s="33" t="str">
        <f t="shared" si="0"/>
        <v/>
      </c>
      <c r="D36" s="34"/>
      <c r="E36" s="32" t="s">
        <v>657</v>
      </c>
      <c r="F36" s="33">
        <f>IF($F$16="Não","",VLOOKUP($A$13,'2CEB'!$A$2:$U$166,12,FALSE))</f>
        <v>17</v>
      </c>
      <c r="G36" s="33" t="str">
        <f t="shared" si="1"/>
        <v>2.º</v>
      </c>
      <c r="H36" s="38"/>
      <c r="I36" s="38"/>
      <c r="J36" s="38"/>
      <c r="K36" s="38"/>
      <c r="L36" s="38"/>
      <c r="M36" s="38"/>
      <c r="N36" s="38"/>
    </row>
    <row r="37" spans="1:14" x14ac:dyDescent="0.3">
      <c r="A37" s="32" t="s">
        <v>632</v>
      </c>
      <c r="B37" s="33">
        <f>IF($B$16="Não","",VLOOKUP($A$13,'1CEB'!$A$2:$U$166,14,FALSE))</f>
        <v>0</v>
      </c>
      <c r="C37" s="33" t="str">
        <f t="shared" si="0"/>
        <v/>
      </c>
      <c r="D37" s="34"/>
      <c r="E37" s="32" t="s">
        <v>658</v>
      </c>
      <c r="F37" s="33">
        <f>IF($F$16="Não","",VLOOKUP($A$13,'2CEB'!$A$2:$U$166,14,FALSE))</f>
        <v>0</v>
      </c>
      <c r="G37" s="33" t="str">
        <f t="shared" si="1"/>
        <v/>
      </c>
      <c r="H37" s="38"/>
      <c r="I37" s="38"/>
      <c r="J37" s="38"/>
      <c r="K37" s="38"/>
      <c r="L37" s="38"/>
      <c r="M37" s="38"/>
      <c r="N37" s="38"/>
    </row>
    <row r="38" spans="1:14" x14ac:dyDescent="0.3">
      <c r="A38" s="34"/>
      <c r="B38" s="34"/>
      <c r="C38" s="34"/>
      <c r="D38" s="34"/>
      <c r="E38" s="34"/>
      <c r="F38" s="34"/>
      <c r="G38" s="34"/>
      <c r="H38" s="38"/>
      <c r="I38" s="38"/>
      <c r="J38" s="38"/>
      <c r="K38" s="38"/>
      <c r="L38" s="38"/>
      <c r="M38" s="38"/>
      <c r="N38" s="38"/>
    </row>
    <row r="39" spans="1:14" x14ac:dyDescent="0.3">
      <c r="A39" s="48" t="s">
        <v>641</v>
      </c>
      <c r="B39" s="30">
        <f>IF(B16="Não","",SUM(B18:B37))</f>
        <v>5</v>
      </c>
      <c r="C39" s="34"/>
      <c r="D39" s="34"/>
      <c r="E39" s="48" t="s">
        <v>641</v>
      </c>
      <c r="F39" s="30">
        <f>IF(F16="Não","",SUM(F18:F37))</f>
        <v>57</v>
      </c>
      <c r="G39" s="34"/>
      <c r="H39" s="38"/>
      <c r="I39" s="38"/>
      <c r="J39" s="38"/>
      <c r="K39" s="38"/>
      <c r="L39" s="38"/>
      <c r="M39" s="38"/>
      <c r="N39" s="38"/>
    </row>
    <row r="40" spans="1:14" x14ac:dyDescent="0.3">
      <c r="A40" s="34"/>
      <c r="B40" s="34"/>
      <c r="C40" s="34"/>
      <c r="D40" s="34"/>
      <c r="E40" s="34"/>
      <c r="F40" s="34"/>
      <c r="G40" s="34"/>
      <c r="H40" s="38"/>
      <c r="I40" s="38"/>
      <c r="J40" s="38"/>
      <c r="K40" s="38"/>
      <c r="L40" s="38"/>
      <c r="M40" s="38"/>
      <c r="N40" s="38"/>
    </row>
    <row r="41" spans="1:14" x14ac:dyDescent="0.3">
      <c r="A41" s="34"/>
      <c r="B41" s="34"/>
      <c r="C41" s="34"/>
      <c r="D41" s="34"/>
      <c r="E41" s="34"/>
      <c r="F41" s="34"/>
      <c r="G41" s="34"/>
      <c r="H41" s="38"/>
      <c r="I41" s="38"/>
      <c r="J41" s="38"/>
      <c r="K41" s="38"/>
      <c r="L41" s="38"/>
      <c r="M41" s="38"/>
      <c r="N41" s="38"/>
    </row>
    <row r="42" spans="1:14" x14ac:dyDescent="0.3">
      <c r="A42" s="34"/>
      <c r="B42" s="47" t="s">
        <v>661</v>
      </c>
      <c r="C42" s="34"/>
      <c r="D42" s="34"/>
      <c r="E42" s="34"/>
      <c r="F42" s="47" t="s">
        <v>677</v>
      </c>
      <c r="G42" s="34"/>
      <c r="H42" s="38"/>
      <c r="I42" s="38"/>
      <c r="J42" s="38"/>
      <c r="K42" s="38"/>
      <c r="L42" s="38"/>
      <c r="M42" s="38"/>
      <c r="N42" s="38"/>
    </row>
    <row r="43" spans="1:14" ht="15.6" x14ac:dyDescent="0.3">
      <c r="A43" s="20" t="s">
        <v>662</v>
      </c>
      <c r="B43" s="35" t="str">
        <f>IF(ISNA(VLOOKUP($A$13,'3CEB'!$A$2:$A$166,1,FALSE)),"Não","Sim")</f>
        <v>Sim</v>
      </c>
      <c r="C43" s="34"/>
      <c r="D43" s="34"/>
      <c r="E43" s="20" t="s">
        <v>80</v>
      </c>
      <c r="F43" s="35" t="str">
        <f>IF(ISNA(VLOOKUP($A$13,Secundário!$A$2:$A$166,1,FALSE)),"Não","Sim")</f>
        <v>Não</v>
      </c>
      <c r="G43" s="34"/>
      <c r="H43" s="38"/>
      <c r="I43" s="38"/>
      <c r="J43" s="38"/>
      <c r="K43" s="38"/>
      <c r="L43" s="38"/>
      <c r="M43" s="38"/>
      <c r="N43" s="38"/>
    </row>
    <row r="44" spans="1:14" x14ac:dyDescent="0.3">
      <c r="A44" s="30" t="s">
        <v>617</v>
      </c>
      <c r="B44" s="31" t="s">
        <v>618</v>
      </c>
      <c r="C44" s="31" t="s">
        <v>619</v>
      </c>
      <c r="D44" s="34"/>
      <c r="E44" s="30" t="s">
        <v>617</v>
      </c>
      <c r="F44" s="31" t="s">
        <v>618</v>
      </c>
      <c r="G44" s="31" t="s">
        <v>619</v>
      </c>
      <c r="H44" s="38"/>
      <c r="I44" s="38"/>
      <c r="J44" s="38"/>
      <c r="K44" s="38"/>
      <c r="L44" s="38"/>
      <c r="M44" s="38"/>
      <c r="N44" s="38"/>
    </row>
    <row r="45" spans="1:14" x14ac:dyDescent="0.3">
      <c r="A45" s="32" t="s">
        <v>663</v>
      </c>
      <c r="B45" s="33">
        <f>IF($B$43="Não","",VLOOKUP($A$13,'3CEB'!$A$2:$Y$166,2,FALSE))</f>
        <v>0</v>
      </c>
      <c r="C45" s="33" t="str">
        <f>IF(OR(B45=0,B45=""),"",RANK(B45,$B$45:$B$66)&amp;".º")</f>
        <v/>
      </c>
      <c r="D45" s="34"/>
      <c r="E45" s="32" t="s">
        <v>663</v>
      </c>
      <c r="F45" s="33" t="str">
        <f>IF($F$43="Não","",VLOOKUP($A$13,Secundário!$A$2:$U$166,2,FALSE))</f>
        <v/>
      </c>
      <c r="G45" s="33" t="str">
        <f>IF(OR(F45=0,F45=""),"",RANK(F45,$F$45:$F$60)&amp;".º")</f>
        <v/>
      </c>
      <c r="H45" s="38"/>
      <c r="I45" s="38"/>
      <c r="J45" s="38"/>
      <c r="K45" s="38"/>
      <c r="L45" s="38"/>
      <c r="M45" s="38"/>
      <c r="N45" s="38"/>
    </row>
    <row r="46" spans="1:14" x14ac:dyDescent="0.3">
      <c r="A46" s="32" t="s">
        <v>646</v>
      </c>
      <c r="B46" s="33">
        <f>IF($B$43="Não","",VLOOKUP($A$13,'3CEB'!$A$2:$Y$166,13,FALSE))</f>
        <v>1</v>
      </c>
      <c r="C46" s="33" t="str">
        <f t="shared" ref="C46:C66" si="2">IF(OR(B46=0,B46=""),"",RANK(B46,$B$45:$B$66)&amp;".º")</f>
        <v>1.º</v>
      </c>
      <c r="D46" s="34"/>
      <c r="E46" s="32" t="s">
        <v>693</v>
      </c>
      <c r="F46" s="33" t="str">
        <f>IF($F$43="Não","",VLOOKUP($A$13,Secundário!$A$2:$U$166,10,FALSE))</f>
        <v/>
      </c>
      <c r="G46" s="33" t="str">
        <f t="shared" ref="G46:G60" si="3">IF(OR(F46=0,F46=""),"",RANK(F46,$F$45:$F$60)&amp;".º")</f>
        <v/>
      </c>
      <c r="H46" s="38"/>
      <c r="I46" s="38"/>
      <c r="J46" s="38"/>
      <c r="K46" s="38"/>
      <c r="L46" s="38"/>
      <c r="M46" s="38"/>
      <c r="N46" s="38"/>
    </row>
    <row r="47" spans="1:14" x14ac:dyDescent="0.3">
      <c r="A47" s="32" t="s">
        <v>664</v>
      </c>
      <c r="B47" s="33">
        <f>IF($B$43="Não","",VLOOKUP($A$13,'3CEB'!$A$2:$Y$166,17,FALSE))</f>
        <v>0</v>
      </c>
      <c r="C47" s="33" t="str">
        <f t="shared" si="2"/>
        <v/>
      </c>
      <c r="D47" s="34"/>
      <c r="E47" s="32" t="s">
        <v>694</v>
      </c>
      <c r="F47" s="33" t="str">
        <f>IF($F$43="Não","",VLOOKUP($A$13,Secundário!$A$2:$U$166,11,FALSE))</f>
        <v/>
      </c>
      <c r="G47" s="33" t="str">
        <f t="shared" si="3"/>
        <v/>
      </c>
      <c r="H47" s="38"/>
      <c r="I47" s="38"/>
      <c r="J47" s="38"/>
      <c r="K47" s="38"/>
      <c r="L47" s="38"/>
      <c r="M47" s="38"/>
      <c r="N47" s="38"/>
    </row>
    <row r="48" spans="1:14" x14ac:dyDescent="0.3">
      <c r="A48" s="32" t="s">
        <v>665</v>
      </c>
      <c r="B48" s="33">
        <f>IF($B$43="Não","",VLOOKUP($A$13,'3CEB'!$A$2:$Y$166,18,FALSE))</f>
        <v>0</v>
      </c>
      <c r="C48" s="33" t="str">
        <f t="shared" si="2"/>
        <v/>
      </c>
      <c r="D48" s="34"/>
      <c r="E48" s="32" t="s">
        <v>666</v>
      </c>
      <c r="F48" s="33" t="str">
        <f>IF($F$43="Não","",VLOOKUP($A$13,Secundário!$A$2:$U$166,12,FALSE))</f>
        <v/>
      </c>
      <c r="G48" s="33" t="str">
        <f t="shared" si="3"/>
        <v/>
      </c>
      <c r="H48" s="38"/>
      <c r="I48" s="38"/>
      <c r="J48" s="38"/>
      <c r="K48" s="38"/>
      <c r="L48" s="38"/>
      <c r="M48" s="38"/>
      <c r="N48" s="38"/>
    </row>
    <row r="49" spans="1:14" x14ac:dyDescent="0.3">
      <c r="A49" s="32" t="s">
        <v>666</v>
      </c>
      <c r="B49" s="33">
        <f>IF($B$43="Não","",VLOOKUP($A$13,'3CEB'!$A$2:$Y$166,19,FALSE))</f>
        <v>0</v>
      </c>
      <c r="C49" s="33" t="str">
        <f t="shared" si="2"/>
        <v/>
      </c>
      <c r="D49" s="34"/>
      <c r="E49" s="32" t="s">
        <v>695</v>
      </c>
      <c r="F49" s="33" t="str">
        <f>IF($F$43="Não","",VLOOKUP($A$13,Secundário!$A$2:$U$166,13,FALSE))</f>
        <v/>
      </c>
      <c r="G49" s="33" t="str">
        <f t="shared" si="3"/>
        <v/>
      </c>
      <c r="H49" s="38"/>
      <c r="I49" s="38"/>
      <c r="J49" s="38"/>
      <c r="K49" s="38"/>
      <c r="L49" s="38"/>
      <c r="M49" s="38"/>
      <c r="N49" s="38"/>
    </row>
    <row r="50" spans="1:14" x14ac:dyDescent="0.3">
      <c r="A50" s="32" t="s">
        <v>634</v>
      </c>
      <c r="B50" s="33">
        <f>IF($B$43="Não","",VLOOKUP($A$13,'3CEB'!$A$2:$Y$166,20,FALSE))</f>
        <v>0</v>
      </c>
      <c r="C50" s="33" t="str">
        <f t="shared" si="2"/>
        <v/>
      </c>
      <c r="D50" s="34"/>
      <c r="E50" s="32" t="s">
        <v>654</v>
      </c>
      <c r="F50" s="33" t="str">
        <f>IF($F$43="Não","",VLOOKUP($A$13,Secundário!$A$2:$U$166,14,FALSE))</f>
        <v/>
      </c>
      <c r="G50" s="33" t="str">
        <f t="shared" si="3"/>
        <v/>
      </c>
      <c r="H50" s="38"/>
      <c r="I50" s="38"/>
      <c r="J50" s="38"/>
      <c r="K50" s="38"/>
      <c r="L50" s="38"/>
      <c r="M50" s="38"/>
      <c r="N50" s="38"/>
    </row>
    <row r="51" spans="1:14" x14ac:dyDescent="0.3">
      <c r="A51" s="32" t="s">
        <v>652</v>
      </c>
      <c r="B51" s="33">
        <f>IF($B$43="Não","",VLOOKUP($A$13,'3CEB'!$A$2:$Y$166,21,FALSE))</f>
        <v>0</v>
      </c>
      <c r="C51" s="33" t="str">
        <f t="shared" si="2"/>
        <v/>
      </c>
      <c r="D51" s="34"/>
      <c r="E51" s="32" t="s">
        <v>670</v>
      </c>
      <c r="F51" s="33" t="str">
        <f>IF($F$43="Não","",VLOOKUP($A$13,Secundário!$A$2:$U$166,15,FALSE))</f>
        <v/>
      </c>
      <c r="G51" s="33" t="str">
        <f t="shared" si="3"/>
        <v/>
      </c>
      <c r="H51" s="38"/>
      <c r="I51" s="38"/>
      <c r="J51" s="38"/>
      <c r="K51" s="38"/>
      <c r="L51" s="38"/>
      <c r="M51" s="38"/>
      <c r="N51" s="38"/>
    </row>
    <row r="52" spans="1:14" x14ac:dyDescent="0.3">
      <c r="A52" s="32" t="s">
        <v>653</v>
      </c>
      <c r="B52" s="33">
        <f>IF($B$43="Não","",VLOOKUP($A$13,'3CEB'!$A$2:$Y$166,22,FALSE))</f>
        <v>0</v>
      </c>
      <c r="C52" s="33" t="str">
        <f t="shared" si="2"/>
        <v/>
      </c>
      <c r="D52" s="34"/>
      <c r="E52" s="32" t="s">
        <v>696</v>
      </c>
      <c r="F52" s="33" t="str">
        <f>IF($F$43="Não","",VLOOKUP($A$13,Secundário!$A$2:$U$166,16,FALSE))</f>
        <v/>
      </c>
      <c r="G52" s="33" t="str">
        <f t="shared" si="3"/>
        <v/>
      </c>
      <c r="H52" s="38"/>
      <c r="I52" s="38"/>
      <c r="J52" s="38"/>
      <c r="K52" s="38"/>
      <c r="L52" s="38"/>
      <c r="M52" s="38"/>
      <c r="N52" s="38"/>
    </row>
    <row r="53" spans="1:14" x14ac:dyDescent="0.3">
      <c r="A53" s="32" t="s">
        <v>654</v>
      </c>
      <c r="B53" s="33">
        <f>IF($B$43="Não","",VLOOKUP($A$13,'3CEB'!$A$2:$Y$166,23,FALSE))</f>
        <v>0</v>
      </c>
      <c r="C53" s="33" t="str">
        <f t="shared" si="2"/>
        <v/>
      </c>
      <c r="D53" s="34"/>
      <c r="E53" s="32" t="s">
        <v>697</v>
      </c>
      <c r="F53" s="33" t="str">
        <f>IF($F$43="Não","",VLOOKUP($A$13,Secundário!$A$2:$U$166,17,FALSE))</f>
        <v/>
      </c>
      <c r="G53" s="33" t="str">
        <f t="shared" si="3"/>
        <v/>
      </c>
      <c r="H53" s="38"/>
      <c r="I53" s="38"/>
      <c r="J53" s="38"/>
      <c r="K53" s="38"/>
      <c r="L53" s="38"/>
      <c r="M53" s="38"/>
      <c r="N53" s="38"/>
    </row>
    <row r="54" spans="1:14" x14ac:dyDescent="0.3">
      <c r="A54" s="32" t="s">
        <v>655</v>
      </c>
      <c r="B54" s="33">
        <f>IF($B$43="Não","",VLOOKUP($A$13,'3CEB'!$A$2:$Y$166,3,FALSE))</f>
        <v>0</v>
      </c>
      <c r="C54" s="33" t="str">
        <f t="shared" si="2"/>
        <v/>
      </c>
      <c r="D54" s="34"/>
      <c r="E54" s="32" t="s">
        <v>698</v>
      </c>
      <c r="F54" s="33" t="str">
        <f>IF($F$43="Não","",VLOOKUP($A$13,Secundário!$A$2:$U$166,3,FALSE))</f>
        <v/>
      </c>
      <c r="G54" s="33" t="str">
        <f t="shared" si="3"/>
        <v/>
      </c>
      <c r="H54" s="38"/>
      <c r="I54" s="38"/>
      <c r="J54" s="38"/>
      <c r="K54" s="38"/>
      <c r="L54" s="38"/>
      <c r="M54" s="38"/>
      <c r="N54" s="38"/>
    </row>
    <row r="55" spans="1:14" x14ac:dyDescent="0.3">
      <c r="A55" s="32" t="s">
        <v>667</v>
      </c>
      <c r="B55" s="33">
        <f>IF($B$43="Não","",VLOOKUP($A$13,'3CEB'!$A$2:$Y$166,4,FALSE))</f>
        <v>0</v>
      </c>
      <c r="C55" s="33" t="str">
        <f t="shared" si="2"/>
        <v/>
      </c>
      <c r="D55" s="34"/>
      <c r="E55" s="32" t="s">
        <v>629</v>
      </c>
      <c r="F55" s="33" t="str">
        <f>IF($F$43="Não","",VLOOKUP($A$13,Secundário!$A$2:$U$166,4,FALSE))</f>
        <v/>
      </c>
      <c r="G55" s="33" t="str">
        <f t="shared" si="3"/>
        <v/>
      </c>
      <c r="H55" s="38"/>
      <c r="I55" s="38"/>
      <c r="J55" s="38"/>
      <c r="K55" s="38"/>
      <c r="L55" s="38"/>
      <c r="M55" s="38"/>
      <c r="N55" s="38"/>
    </row>
    <row r="56" spans="1:14" x14ac:dyDescent="0.3">
      <c r="A56" s="32" t="s">
        <v>668</v>
      </c>
      <c r="B56" s="33">
        <f>IF($B$43="Não","",VLOOKUP($A$13,'3CEB'!$A$2:$Y$166,5,FALSE))</f>
        <v>0</v>
      </c>
      <c r="C56" s="33" t="str">
        <f t="shared" si="2"/>
        <v/>
      </c>
      <c r="D56" s="34"/>
      <c r="E56" s="32" t="s">
        <v>699</v>
      </c>
      <c r="F56" s="33" t="str">
        <f>IF($F$43="Não","",VLOOKUP($A$13,Secundário!$A$2:$U$166,5,FALSE))</f>
        <v/>
      </c>
      <c r="G56" s="33" t="str">
        <f t="shared" si="3"/>
        <v/>
      </c>
      <c r="H56" s="38"/>
      <c r="I56" s="38"/>
      <c r="J56" s="38"/>
      <c r="K56" s="38"/>
      <c r="L56" s="38"/>
      <c r="M56" s="38"/>
      <c r="N56" s="38"/>
    </row>
    <row r="57" spans="1:14" x14ac:dyDescent="0.3">
      <c r="A57" s="32" t="s">
        <v>669</v>
      </c>
      <c r="B57" s="33">
        <f>IF($B$43="Não","",VLOOKUP($A$13,'3CEB'!$A$2:$Y$166,6,FALSE))</f>
        <v>0</v>
      </c>
      <c r="C57" s="33" t="str">
        <f t="shared" si="2"/>
        <v/>
      </c>
      <c r="D57" s="34"/>
      <c r="E57" s="32" t="s">
        <v>672</v>
      </c>
      <c r="F57" s="33" t="str">
        <f>IF($F$43="Não","",VLOOKUP($A$13,Secundário!$A$2:$U$166,6,FALSE))</f>
        <v/>
      </c>
      <c r="G57" s="33" t="str">
        <f t="shared" si="3"/>
        <v/>
      </c>
      <c r="H57" s="38"/>
      <c r="I57" s="38"/>
      <c r="J57" s="38"/>
      <c r="K57" s="38"/>
      <c r="L57" s="38"/>
      <c r="M57" s="38"/>
      <c r="N57" s="38"/>
    </row>
    <row r="58" spans="1:14" x14ac:dyDescent="0.3">
      <c r="A58" s="32" t="s">
        <v>670</v>
      </c>
      <c r="B58" s="33">
        <f>IF($B$43="Não","",VLOOKUP($A$13,'3CEB'!$A$2:$Y$166,7,FALSE))</f>
        <v>0</v>
      </c>
      <c r="C58" s="33" t="str">
        <f t="shared" si="2"/>
        <v/>
      </c>
      <c r="D58" s="34"/>
      <c r="E58" s="32" t="s">
        <v>700</v>
      </c>
      <c r="F58" s="33" t="str">
        <f>IF($F$43="Não","",VLOOKUP($A$13,Secundário!$A$2:$U$166,7,FALSE))</f>
        <v/>
      </c>
      <c r="G58" s="33" t="str">
        <f t="shared" si="3"/>
        <v/>
      </c>
      <c r="H58" s="38"/>
      <c r="I58" s="38"/>
      <c r="J58" s="38"/>
      <c r="K58" s="38"/>
      <c r="L58" s="38"/>
      <c r="M58" s="38"/>
      <c r="N58" s="38"/>
    </row>
    <row r="59" spans="1:14" x14ac:dyDescent="0.3">
      <c r="A59" s="32" t="s">
        <v>671</v>
      </c>
      <c r="B59" s="33">
        <f>IF($B$43="Não","",VLOOKUP($A$13,'3CEB'!$A$2:$Y$166,8,FALSE))</f>
        <v>0</v>
      </c>
      <c r="C59" s="33" t="str">
        <f t="shared" si="2"/>
        <v/>
      </c>
      <c r="D59" s="34"/>
      <c r="E59" s="32" t="s">
        <v>701</v>
      </c>
      <c r="F59" s="33" t="str">
        <f>IF($F$43="Não","",VLOOKUP($A$13,Secundário!$A$2:$U$166,8,FALSE))</f>
        <v/>
      </c>
      <c r="G59" s="33" t="str">
        <f t="shared" si="3"/>
        <v/>
      </c>
      <c r="H59" s="38"/>
      <c r="I59" s="38"/>
      <c r="J59" s="38"/>
      <c r="K59" s="38"/>
      <c r="L59" s="38"/>
      <c r="M59" s="38"/>
      <c r="N59" s="38"/>
    </row>
    <row r="60" spans="1:14" x14ac:dyDescent="0.3">
      <c r="A60" s="32" t="s">
        <v>629</v>
      </c>
      <c r="B60" s="33">
        <f>IF($B$43="Não","",VLOOKUP($A$13,'3CEB'!$A$2:$Y$166,9,FALSE))</f>
        <v>1</v>
      </c>
      <c r="C60" s="33" t="str">
        <f t="shared" si="2"/>
        <v>1.º</v>
      </c>
      <c r="D60" s="34"/>
      <c r="E60" s="32" t="s">
        <v>702</v>
      </c>
      <c r="F60" s="33" t="str">
        <f>IF($F$43="Não","",VLOOKUP($A$13,Secundário!$A$2:$U$166,9,FALSE))</f>
        <v/>
      </c>
      <c r="G60" s="33" t="str">
        <f t="shared" si="3"/>
        <v/>
      </c>
      <c r="H60" s="38"/>
      <c r="I60" s="38"/>
      <c r="J60" s="38"/>
      <c r="K60" s="38"/>
      <c r="L60" s="38"/>
      <c r="M60" s="38"/>
      <c r="N60" s="38"/>
    </row>
    <row r="61" spans="1:14" x14ac:dyDescent="0.3">
      <c r="A61" s="32" t="s">
        <v>672</v>
      </c>
      <c r="B61" s="33">
        <f>IF($B$43="Não","",VLOOKUP($A$13,'3CEB'!$A$2:$Y$166,10,FALSE))</f>
        <v>0</v>
      </c>
      <c r="C61" s="33" t="str">
        <f t="shared" si="2"/>
        <v/>
      </c>
      <c r="D61" s="34"/>
      <c r="E61" s="34"/>
      <c r="F61" s="34"/>
      <c r="G61" s="34"/>
      <c r="H61" s="38"/>
      <c r="I61" s="38"/>
      <c r="J61" s="38"/>
      <c r="K61" s="38"/>
      <c r="L61" s="38"/>
      <c r="M61" s="38"/>
      <c r="N61" s="38"/>
    </row>
    <row r="62" spans="1:14" x14ac:dyDescent="0.3">
      <c r="A62" s="32" t="s">
        <v>673</v>
      </c>
      <c r="B62" s="33">
        <f>IF($B$43="Não","",VLOOKUP($A$13,'3CEB'!$A$2:$Y$166,11,FALSE))</f>
        <v>1</v>
      </c>
      <c r="C62" s="33" t="str">
        <f t="shared" si="2"/>
        <v>1.º</v>
      </c>
      <c r="D62" s="34"/>
      <c r="E62" s="48" t="s">
        <v>641</v>
      </c>
      <c r="F62" s="30" t="str">
        <f>IF(F43="Não","",SUM(F45:F60))</f>
        <v/>
      </c>
      <c r="G62" s="34"/>
      <c r="H62" s="38"/>
      <c r="I62" s="38"/>
      <c r="J62" s="38"/>
      <c r="K62" s="38"/>
      <c r="L62" s="38"/>
      <c r="M62" s="38"/>
      <c r="N62" s="38"/>
    </row>
    <row r="63" spans="1:14" x14ac:dyDescent="0.3">
      <c r="A63" s="32" t="s">
        <v>674</v>
      </c>
      <c r="B63" s="33">
        <f>IF($B$43="Não","",VLOOKUP($A$13,'3CEB'!$A$2:$Y$166,12,FALSE))</f>
        <v>0</v>
      </c>
      <c r="C63" s="33" t="str">
        <f t="shared" si="2"/>
        <v/>
      </c>
      <c r="D63" s="34"/>
      <c r="E63" s="34"/>
      <c r="F63" s="34"/>
      <c r="G63" s="34"/>
      <c r="H63" s="38"/>
      <c r="I63" s="38"/>
      <c r="J63" s="38"/>
      <c r="K63" s="38"/>
      <c r="L63" s="38"/>
      <c r="M63" s="38"/>
      <c r="N63" s="38"/>
    </row>
    <row r="64" spans="1:14" x14ac:dyDescent="0.3">
      <c r="A64" s="32" t="s">
        <v>675</v>
      </c>
      <c r="B64" s="33">
        <f>IF($B$43="Não","",VLOOKUP($A$13,'3CEB'!$A$2:$Y$166,14,FALSE))</f>
        <v>0</v>
      </c>
      <c r="C64" s="33" t="str">
        <f t="shared" si="2"/>
        <v/>
      </c>
      <c r="D64" s="34"/>
      <c r="E64" s="34"/>
      <c r="F64" s="34"/>
      <c r="G64" s="34"/>
      <c r="H64" s="38"/>
      <c r="I64" s="38"/>
      <c r="J64" s="38"/>
      <c r="K64" s="38"/>
      <c r="L64" s="38"/>
      <c r="M64" s="38"/>
      <c r="N64" s="38"/>
    </row>
    <row r="65" spans="1:14" x14ac:dyDescent="0.3">
      <c r="A65" s="32" t="s">
        <v>657</v>
      </c>
      <c r="B65" s="33">
        <f>IF($B$43="Não","",VLOOKUP($A$13,'3CEB'!$A$2:$Y$166,15,FALSE))</f>
        <v>0</v>
      </c>
      <c r="C65" s="33" t="str">
        <f t="shared" si="2"/>
        <v/>
      </c>
      <c r="D65" s="34"/>
      <c r="E65" s="34"/>
      <c r="F65" s="34"/>
      <c r="G65" s="34"/>
      <c r="H65" s="38"/>
      <c r="I65" s="38"/>
      <c r="J65" s="38"/>
      <c r="K65" s="38"/>
      <c r="L65" s="38"/>
      <c r="M65" s="38"/>
      <c r="N65" s="38"/>
    </row>
    <row r="66" spans="1:14" x14ac:dyDescent="0.3">
      <c r="A66" s="32" t="s">
        <v>676</v>
      </c>
      <c r="B66" s="33">
        <f>IF($B$43="Não","",VLOOKUP($A$13,'3CEB'!$A$2:$Y$166,16,FALSE))</f>
        <v>0</v>
      </c>
      <c r="C66" s="33" t="str">
        <f t="shared" si="2"/>
        <v/>
      </c>
      <c r="D66" s="34"/>
      <c r="E66" s="34"/>
      <c r="F66" s="34"/>
      <c r="G66" s="34"/>
      <c r="H66" s="38"/>
      <c r="I66" s="38"/>
      <c r="J66" s="38"/>
      <c r="K66" s="38"/>
      <c r="L66" s="38"/>
      <c r="M66" s="38"/>
      <c r="N66" s="38"/>
    </row>
    <row r="67" spans="1:14" x14ac:dyDescent="0.3">
      <c r="A67" s="34"/>
      <c r="B67" s="34"/>
      <c r="C67" s="34"/>
      <c r="D67" s="34"/>
      <c r="E67" s="34"/>
      <c r="F67" s="34"/>
      <c r="G67" s="34"/>
      <c r="H67" s="38"/>
      <c r="I67" s="38"/>
      <c r="J67" s="38"/>
      <c r="K67" s="38"/>
      <c r="L67" s="38"/>
      <c r="M67" s="38"/>
      <c r="N67" s="38"/>
    </row>
    <row r="68" spans="1:14" x14ac:dyDescent="0.3">
      <c r="A68" s="48" t="s">
        <v>641</v>
      </c>
      <c r="B68" s="30">
        <f>IF(B43="Não","",SUM(B45:B66))</f>
        <v>3</v>
      </c>
      <c r="C68" s="34"/>
      <c r="D68" s="34"/>
      <c r="E68" s="34"/>
      <c r="F68" s="34"/>
      <c r="G68" s="34"/>
      <c r="H68" s="38"/>
      <c r="I68" s="38"/>
      <c r="J68" s="38"/>
      <c r="K68" s="38"/>
      <c r="L68" s="38"/>
      <c r="M68" s="38"/>
      <c r="N68" s="38"/>
    </row>
    <row r="69" spans="1:14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1:14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1:14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</row>
    <row r="72" spans="1:14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</row>
    <row r="73" spans="1:14" x14ac:dyDescent="0.3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 x14ac:dyDescent="0.3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</row>
    <row r="75" spans="1:14" x14ac:dyDescent="0.3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</row>
    <row r="76" spans="1:14" x14ac:dyDescent="0.3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</row>
    <row r="77" spans="1:14" x14ac:dyDescent="0.3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</row>
    <row r="78" spans="1:14" x14ac:dyDescent="0.3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</row>
    <row r="79" spans="1:14" x14ac:dyDescent="0.3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</row>
    <row r="80" spans="1:14" x14ac:dyDescent="0.3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1:14" x14ac:dyDescent="0.3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</row>
    <row r="82" spans="1:14" x14ac:dyDescent="0.3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1:14" x14ac:dyDescent="0.3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</row>
    <row r="84" spans="1:14" x14ac:dyDescent="0.3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 x14ac:dyDescent="0.3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</row>
    <row r="86" spans="1:14" x14ac:dyDescent="0.3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4" x14ac:dyDescent="0.3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</row>
    <row r="88" spans="1:14" x14ac:dyDescent="0.3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</row>
    <row r="89" spans="1:14" x14ac:dyDescent="0.3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</row>
    <row r="90" spans="1:14" x14ac:dyDescent="0.3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</row>
    <row r="91" spans="1:14" x14ac:dyDescent="0.3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</row>
    <row r="92" spans="1:14" x14ac:dyDescent="0.3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</row>
    <row r="93" spans="1:14" x14ac:dyDescent="0.3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x14ac:dyDescent="0.3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x14ac:dyDescent="0.3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</row>
    <row r="96" spans="1:14" x14ac:dyDescent="0.3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</row>
    <row r="97" spans="1:14" x14ac:dyDescent="0.3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x14ac:dyDescent="0.3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</row>
    <row r="99" spans="1:14" x14ac:dyDescent="0.3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</row>
    <row r="100" spans="1:14" x14ac:dyDescent="0.3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</row>
    <row r="101" spans="1:14" x14ac:dyDescent="0.3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</row>
    <row r="102" spans="1:14" x14ac:dyDescent="0.3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</row>
    <row r="103" spans="1:14" x14ac:dyDescent="0.3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x14ac:dyDescent="0.3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</row>
    <row r="105" spans="1:14" x14ac:dyDescent="0.3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</row>
    <row r="106" spans="1:14" x14ac:dyDescent="0.3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</row>
    <row r="107" spans="1:14" x14ac:dyDescent="0.3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</row>
    <row r="108" spans="1:14" x14ac:dyDescent="0.3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</row>
    <row r="109" spans="1:14" x14ac:dyDescent="0.3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1:14" x14ac:dyDescent="0.3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</row>
    <row r="111" spans="1:14" x14ac:dyDescent="0.3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</row>
    <row r="112" spans="1:14" x14ac:dyDescent="0.3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</row>
    <row r="113" spans="1:14" x14ac:dyDescent="0.3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</row>
    <row r="114" spans="1:14" x14ac:dyDescent="0.3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</row>
    <row r="115" spans="1:14" x14ac:dyDescent="0.3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</row>
    <row r="116" spans="1:14" x14ac:dyDescent="0.3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</row>
    <row r="117" spans="1:14" x14ac:dyDescent="0.3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</row>
    <row r="118" spans="1:14" x14ac:dyDescent="0.3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</row>
    <row r="119" spans="1:14" x14ac:dyDescent="0.3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</row>
    <row r="120" spans="1:14" x14ac:dyDescent="0.3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</row>
    <row r="121" spans="1:14" x14ac:dyDescent="0.3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</row>
    <row r="122" spans="1:14" x14ac:dyDescent="0.3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</row>
    <row r="123" spans="1:14" x14ac:dyDescent="0.3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</row>
    <row r="124" spans="1:14" x14ac:dyDescent="0.3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</row>
    <row r="125" spans="1:14" x14ac:dyDescent="0.3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</row>
    <row r="126" spans="1:14" x14ac:dyDescent="0.3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</row>
    <row r="127" spans="1:14" x14ac:dyDescent="0.3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x14ac:dyDescent="0.3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</row>
    <row r="129" spans="1:14" x14ac:dyDescent="0.3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</row>
    <row r="130" spans="1:14" x14ac:dyDescent="0.3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</row>
    <row r="131" spans="1:14" x14ac:dyDescent="0.3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</row>
    <row r="132" spans="1:14" x14ac:dyDescent="0.3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</row>
    <row r="133" spans="1:14" x14ac:dyDescent="0.3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</row>
    <row r="134" spans="1:14" x14ac:dyDescent="0.3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</row>
    <row r="135" spans="1:14" x14ac:dyDescent="0.3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</row>
    <row r="136" spans="1:14" x14ac:dyDescent="0.3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</row>
    <row r="137" spans="1:14" x14ac:dyDescent="0.3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</row>
    <row r="138" spans="1:14" x14ac:dyDescent="0.3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</row>
    <row r="139" spans="1:14" x14ac:dyDescent="0.3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</row>
    <row r="140" spans="1:14" x14ac:dyDescent="0.3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</row>
    <row r="141" spans="1:14" x14ac:dyDescent="0.3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</row>
    <row r="142" spans="1:14" x14ac:dyDescent="0.3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</row>
    <row r="143" spans="1:14" x14ac:dyDescent="0.3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</row>
    <row r="144" spans="1:14" x14ac:dyDescent="0.3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</row>
    <row r="145" spans="1:14" x14ac:dyDescent="0.3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</row>
    <row r="146" spans="1:14" x14ac:dyDescent="0.3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</row>
    <row r="147" spans="1:14" x14ac:dyDescent="0.3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</row>
    <row r="148" spans="1:14" x14ac:dyDescent="0.3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</row>
    <row r="149" spans="1:14" x14ac:dyDescent="0.3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</row>
    <row r="150" spans="1:14" x14ac:dyDescent="0.3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</row>
    <row r="151" spans="1:14" x14ac:dyDescent="0.3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</row>
    <row r="152" spans="1:14" x14ac:dyDescent="0.3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</row>
    <row r="153" spans="1:14" x14ac:dyDescent="0.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</row>
    <row r="154" spans="1:14" x14ac:dyDescent="0.3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</row>
    <row r="155" spans="1:14" x14ac:dyDescent="0.3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</row>
    <row r="156" spans="1:14" x14ac:dyDescent="0.3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</row>
    <row r="157" spans="1:14" x14ac:dyDescent="0.3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</row>
    <row r="158" spans="1:14" x14ac:dyDescent="0.3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</row>
    <row r="159" spans="1:14" x14ac:dyDescent="0.3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</row>
    <row r="160" spans="1:14" x14ac:dyDescent="0.3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</row>
    <row r="161" spans="1:14" x14ac:dyDescent="0.3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</row>
    <row r="162" spans="1:14" x14ac:dyDescent="0.3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</row>
    <row r="163" spans="1:14" x14ac:dyDescent="0.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</row>
    <row r="164" spans="1:14" x14ac:dyDescent="0.3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</row>
    <row r="165" spans="1:14" x14ac:dyDescent="0.3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</row>
    <row r="166" spans="1:14" x14ac:dyDescent="0.3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</row>
    <row r="167" spans="1:14" x14ac:dyDescent="0.3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</row>
    <row r="168" spans="1:14" x14ac:dyDescent="0.3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</row>
    <row r="169" spans="1:14" x14ac:dyDescent="0.3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</row>
    <row r="170" spans="1:14" x14ac:dyDescent="0.3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</row>
    <row r="171" spans="1:14" x14ac:dyDescent="0.3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</row>
    <row r="172" spans="1:14" x14ac:dyDescent="0.3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</row>
    <row r="173" spans="1:14" x14ac:dyDescent="0.3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</row>
    <row r="174" spans="1:14" x14ac:dyDescent="0.3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</row>
    <row r="175" spans="1:14" x14ac:dyDescent="0.3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</row>
    <row r="176" spans="1:14" x14ac:dyDescent="0.3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</row>
    <row r="177" spans="1:14" x14ac:dyDescent="0.3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</row>
    <row r="178" spans="1:14" x14ac:dyDescent="0.3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</row>
    <row r="179" spans="1:14" x14ac:dyDescent="0.3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</row>
    <row r="180" spans="1:14" x14ac:dyDescent="0.3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</row>
    <row r="181" spans="1:14" x14ac:dyDescent="0.3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</row>
    <row r="182" spans="1:14" x14ac:dyDescent="0.3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</row>
    <row r="183" spans="1:14" x14ac:dyDescent="0.3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</row>
    <row r="184" spans="1:14" x14ac:dyDescent="0.3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</row>
    <row r="185" spans="1:14" x14ac:dyDescent="0.3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</row>
    <row r="186" spans="1:14" x14ac:dyDescent="0.3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</row>
    <row r="187" spans="1:14" x14ac:dyDescent="0.3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</row>
    <row r="188" spans="1:14" x14ac:dyDescent="0.3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</row>
    <row r="189" spans="1:14" x14ac:dyDescent="0.3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</row>
    <row r="190" spans="1:14" x14ac:dyDescent="0.3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</row>
    <row r="191" spans="1:14" x14ac:dyDescent="0.3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</row>
    <row r="192" spans="1:14" x14ac:dyDescent="0.3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</row>
    <row r="193" spans="1:14" x14ac:dyDescent="0.3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</row>
    <row r="194" spans="1:14" x14ac:dyDescent="0.3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</row>
    <row r="195" spans="1:14" x14ac:dyDescent="0.3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</row>
    <row r="196" spans="1:14" x14ac:dyDescent="0.3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</row>
    <row r="197" spans="1:14" x14ac:dyDescent="0.3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</row>
    <row r="198" spans="1:14" x14ac:dyDescent="0.3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</row>
    <row r="199" spans="1:14" x14ac:dyDescent="0.3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</row>
    <row r="200" spans="1:14" x14ac:dyDescent="0.3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</row>
    <row r="201" spans="1:14" x14ac:dyDescent="0.3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</row>
    <row r="202" spans="1:14" x14ac:dyDescent="0.3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</row>
    <row r="203" spans="1:14" x14ac:dyDescent="0.3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</row>
    <row r="204" spans="1:14" x14ac:dyDescent="0.3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</row>
    <row r="205" spans="1:14" x14ac:dyDescent="0.3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</row>
    <row r="206" spans="1:14" x14ac:dyDescent="0.3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</row>
    <row r="207" spans="1:14" x14ac:dyDescent="0.3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</row>
    <row r="208" spans="1:14" x14ac:dyDescent="0.3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</row>
    <row r="209" spans="1:14" x14ac:dyDescent="0.3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</row>
    <row r="210" spans="1:14" x14ac:dyDescent="0.3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</row>
    <row r="211" spans="1:14" x14ac:dyDescent="0.3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</row>
    <row r="212" spans="1:14" x14ac:dyDescent="0.3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</row>
    <row r="213" spans="1:14" x14ac:dyDescent="0.3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</row>
    <row r="214" spans="1:14" x14ac:dyDescent="0.3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</row>
    <row r="215" spans="1:14" x14ac:dyDescent="0.3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</row>
    <row r="216" spans="1:14" x14ac:dyDescent="0.3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</row>
    <row r="217" spans="1:14" x14ac:dyDescent="0.3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</row>
    <row r="218" spans="1:14" x14ac:dyDescent="0.3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</row>
    <row r="219" spans="1:14" x14ac:dyDescent="0.3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</row>
    <row r="220" spans="1:14" x14ac:dyDescent="0.3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</row>
    <row r="221" spans="1:14" x14ac:dyDescent="0.3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</row>
    <row r="222" spans="1:14" x14ac:dyDescent="0.3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</row>
    <row r="223" spans="1:14" x14ac:dyDescent="0.3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</row>
    <row r="224" spans="1:14" x14ac:dyDescent="0.3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</row>
    <row r="225" spans="1:14" x14ac:dyDescent="0.3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</row>
    <row r="226" spans="1:14" x14ac:dyDescent="0.3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</row>
    <row r="227" spans="1:14" x14ac:dyDescent="0.3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</row>
    <row r="228" spans="1:14" x14ac:dyDescent="0.3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</row>
    <row r="229" spans="1:14" x14ac:dyDescent="0.3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</row>
    <row r="230" spans="1:14" x14ac:dyDescent="0.3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</row>
    <row r="231" spans="1:14" x14ac:dyDescent="0.3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</row>
    <row r="232" spans="1:14" x14ac:dyDescent="0.3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</row>
    <row r="233" spans="1:14" x14ac:dyDescent="0.3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</row>
    <row r="234" spans="1:14" x14ac:dyDescent="0.3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</row>
    <row r="235" spans="1:14" x14ac:dyDescent="0.3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</row>
    <row r="236" spans="1:14" x14ac:dyDescent="0.3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</row>
    <row r="237" spans="1:14" x14ac:dyDescent="0.3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</row>
    <row r="238" spans="1:14" x14ac:dyDescent="0.3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</row>
    <row r="239" spans="1:14" x14ac:dyDescent="0.3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</row>
    <row r="240" spans="1:14" x14ac:dyDescent="0.3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</row>
    <row r="241" spans="1:14" x14ac:dyDescent="0.3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</row>
    <row r="242" spans="1:14" x14ac:dyDescent="0.3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</row>
    <row r="243" spans="1:14" x14ac:dyDescent="0.3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</row>
    <row r="244" spans="1:14" x14ac:dyDescent="0.3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</row>
    <row r="245" spans="1:14" x14ac:dyDescent="0.3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</row>
    <row r="246" spans="1:14" x14ac:dyDescent="0.3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</row>
    <row r="247" spans="1:14" x14ac:dyDescent="0.3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</row>
    <row r="248" spans="1:14" x14ac:dyDescent="0.3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</row>
    <row r="249" spans="1:14" x14ac:dyDescent="0.3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</row>
    <row r="250" spans="1:14" x14ac:dyDescent="0.3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</row>
    <row r="251" spans="1:14" x14ac:dyDescent="0.3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</row>
    <row r="252" spans="1:14" x14ac:dyDescent="0.3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</row>
    <row r="253" spans="1:14" x14ac:dyDescent="0.3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</row>
    <row r="254" spans="1:14" x14ac:dyDescent="0.3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</row>
    <row r="255" spans="1:14" x14ac:dyDescent="0.3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</row>
    <row r="256" spans="1:14" x14ac:dyDescent="0.3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</row>
    <row r="257" spans="1:14" x14ac:dyDescent="0.3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</row>
    <row r="258" spans="1:14" x14ac:dyDescent="0.3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</row>
    <row r="259" spans="1:14" x14ac:dyDescent="0.3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</row>
    <row r="260" spans="1:14" x14ac:dyDescent="0.3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</row>
    <row r="261" spans="1:14" x14ac:dyDescent="0.3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</row>
    <row r="262" spans="1:14" x14ac:dyDescent="0.3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</row>
    <row r="263" spans="1:14" x14ac:dyDescent="0.3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</row>
    <row r="264" spans="1:14" x14ac:dyDescent="0.3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</row>
    <row r="265" spans="1:14" x14ac:dyDescent="0.3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</row>
    <row r="266" spans="1:14" x14ac:dyDescent="0.3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</row>
    <row r="267" spans="1:14" x14ac:dyDescent="0.3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</row>
    <row r="268" spans="1:14" x14ac:dyDescent="0.3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</row>
    <row r="269" spans="1:14" x14ac:dyDescent="0.3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</row>
    <row r="270" spans="1:14" x14ac:dyDescent="0.3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</row>
    <row r="271" spans="1:14" x14ac:dyDescent="0.3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</row>
    <row r="272" spans="1:14" x14ac:dyDescent="0.3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</row>
    <row r="273" spans="1:14" x14ac:dyDescent="0.3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</row>
    <row r="274" spans="1:14" x14ac:dyDescent="0.3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</row>
    <row r="275" spans="1:14" x14ac:dyDescent="0.3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</row>
    <row r="276" spans="1:14" x14ac:dyDescent="0.3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</row>
    <row r="277" spans="1:14" x14ac:dyDescent="0.3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</row>
    <row r="278" spans="1:14" x14ac:dyDescent="0.3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</row>
    <row r="279" spans="1:14" x14ac:dyDescent="0.3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</row>
    <row r="280" spans="1:14" x14ac:dyDescent="0.3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</row>
    <row r="281" spans="1:14" x14ac:dyDescent="0.3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</row>
    <row r="282" spans="1:14" x14ac:dyDescent="0.3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</row>
    <row r="283" spans="1:14" x14ac:dyDescent="0.3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</row>
    <row r="284" spans="1:14" x14ac:dyDescent="0.3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</row>
    <row r="285" spans="1:14" x14ac:dyDescent="0.3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</row>
    <row r="286" spans="1:14" x14ac:dyDescent="0.3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</row>
    <row r="287" spans="1:14" x14ac:dyDescent="0.3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</row>
    <row r="288" spans="1:14" x14ac:dyDescent="0.3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</row>
    <row r="289" spans="1:14" x14ac:dyDescent="0.3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</row>
    <row r="290" spans="1:14" x14ac:dyDescent="0.3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</row>
    <row r="291" spans="1:14" x14ac:dyDescent="0.3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</row>
    <row r="292" spans="1:14" x14ac:dyDescent="0.3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</row>
    <row r="293" spans="1:14" x14ac:dyDescent="0.3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</row>
    <row r="294" spans="1:14" x14ac:dyDescent="0.3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</row>
    <row r="295" spans="1:14" x14ac:dyDescent="0.3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</row>
    <row r="296" spans="1:14" x14ac:dyDescent="0.3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</row>
    <row r="297" spans="1:14" x14ac:dyDescent="0.3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</row>
    <row r="298" spans="1:14" x14ac:dyDescent="0.3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</row>
    <row r="299" spans="1:14" x14ac:dyDescent="0.3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</row>
    <row r="300" spans="1:14" x14ac:dyDescent="0.3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</row>
    <row r="301" spans="1:14" x14ac:dyDescent="0.3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</row>
    <row r="302" spans="1:14" x14ac:dyDescent="0.3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</row>
    <row r="303" spans="1:14" x14ac:dyDescent="0.3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</row>
    <row r="304" spans="1:14" x14ac:dyDescent="0.3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</row>
    <row r="305" spans="1:14" x14ac:dyDescent="0.3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</row>
    <row r="306" spans="1:14" x14ac:dyDescent="0.3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</row>
    <row r="307" spans="1:14" x14ac:dyDescent="0.3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</row>
    <row r="308" spans="1:14" x14ac:dyDescent="0.3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</row>
    <row r="309" spans="1:14" x14ac:dyDescent="0.3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</row>
    <row r="310" spans="1:14" x14ac:dyDescent="0.3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</row>
    <row r="311" spans="1:14" x14ac:dyDescent="0.3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</row>
    <row r="312" spans="1:14" x14ac:dyDescent="0.3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</row>
    <row r="313" spans="1:14" x14ac:dyDescent="0.3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</row>
    <row r="314" spans="1:14" x14ac:dyDescent="0.3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</row>
    <row r="315" spans="1:14" x14ac:dyDescent="0.3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</row>
    <row r="316" spans="1:14" x14ac:dyDescent="0.3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</row>
    <row r="317" spans="1:14" x14ac:dyDescent="0.3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</row>
    <row r="318" spans="1:14" x14ac:dyDescent="0.3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</row>
    <row r="319" spans="1:14" x14ac:dyDescent="0.3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</row>
    <row r="320" spans="1:14" x14ac:dyDescent="0.3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</row>
    <row r="321" spans="1:14" x14ac:dyDescent="0.3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</row>
    <row r="322" spans="1:14" x14ac:dyDescent="0.3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</row>
    <row r="323" spans="1:14" x14ac:dyDescent="0.3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</row>
    <row r="324" spans="1:14" x14ac:dyDescent="0.3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</row>
    <row r="325" spans="1:14" x14ac:dyDescent="0.3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</row>
    <row r="326" spans="1:14" x14ac:dyDescent="0.3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</row>
    <row r="327" spans="1:14" x14ac:dyDescent="0.3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</row>
    <row r="328" spans="1:14" x14ac:dyDescent="0.3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</row>
    <row r="329" spans="1:14" x14ac:dyDescent="0.3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</row>
    <row r="330" spans="1:14" x14ac:dyDescent="0.3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</row>
    <row r="331" spans="1:14" x14ac:dyDescent="0.3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</row>
    <row r="332" spans="1:14" x14ac:dyDescent="0.3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</row>
    <row r="333" spans="1:14" x14ac:dyDescent="0.3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</row>
    <row r="334" spans="1:14" x14ac:dyDescent="0.3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</row>
    <row r="335" spans="1:14" x14ac:dyDescent="0.3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</row>
    <row r="336" spans="1:14" x14ac:dyDescent="0.3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</row>
    <row r="337" spans="1:14" x14ac:dyDescent="0.3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</row>
    <row r="338" spans="1:14" x14ac:dyDescent="0.3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</row>
    <row r="339" spans="1:14" x14ac:dyDescent="0.3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</row>
    <row r="340" spans="1:14" x14ac:dyDescent="0.3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</row>
    <row r="341" spans="1:14" x14ac:dyDescent="0.3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</row>
    <row r="342" spans="1:14" x14ac:dyDescent="0.3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</row>
    <row r="343" spans="1:14" x14ac:dyDescent="0.3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</row>
    <row r="344" spans="1:14" x14ac:dyDescent="0.3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</row>
    <row r="345" spans="1:14" x14ac:dyDescent="0.3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</row>
    <row r="346" spans="1:14" x14ac:dyDescent="0.3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</row>
    <row r="347" spans="1:14" x14ac:dyDescent="0.3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</row>
    <row r="348" spans="1:14" x14ac:dyDescent="0.3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</row>
    <row r="349" spans="1:14" x14ac:dyDescent="0.3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</row>
    <row r="350" spans="1:14" x14ac:dyDescent="0.3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</row>
    <row r="351" spans="1:14" x14ac:dyDescent="0.3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</row>
    <row r="352" spans="1:14" x14ac:dyDescent="0.3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</row>
    <row r="353" spans="1:14" x14ac:dyDescent="0.3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</row>
    <row r="354" spans="1:14" x14ac:dyDescent="0.3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</row>
    <row r="355" spans="1:14" x14ac:dyDescent="0.3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</row>
    <row r="356" spans="1:14" x14ac:dyDescent="0.3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</row>
    <row r="357" spans="1:14" x14ac:dyDescent="0.3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</row>
    <row r="358" spans="1:14" x14ac:dyDescent="0.3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</row>
    <row r="359" spans="1:14" x14ac:dyDescent="0.3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</row>
    <row r="360" spans="1:14" x14ac:dyDescent="0.3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</row>
    <row r="361" spans="1:14" x14ac:dyDescent="0.3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</row>
    <row r="362" spans="1:14" x14ac:dyDescent="0.3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</row>
    <row r="363" spans="1:14" x14ac:dyDescent="0.3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</row>
    <row r="364" spans="1:14" x14ac:dyDescent="0.3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</row>
    <row r="365" spans="1:14" x14ac:dyDescent="0.3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</row>
    <row r="366" spans="1:14" x14ac:dyDescent="0.3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</row>
    <row r="367" spans="1:14" x14ac:dyDescent="0.3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</row>
    <row r="368" spans="1:14" x14ac:dyDescent="0.3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</row>
    <row r="369" spans="1:14" x14ac:dyDescent="0.3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</row>
    <row r="370" spans="1:14" x14ac:dyDescent="0.3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</row>
    <row r="371" spans="1:14" x14ac:dyDescent="0.3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</row>
    <row r="372" spans="1:14" x14ac:dyDescent="0.3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</row>
    <row r="373" spans="1:14" x14ac:dyDescent="0.3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</row>
    <row r="374" spans="1:14" x14ac:dyDescent="0.3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</row>
    <row r="375" spans="1:14" x14ac:dyDescent="0.3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</row>
    <row r="376" spans="1:14" x14ac:dyDescent="0.3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</row>
    <row r="377" spans="1:14" x14ac:dyDescent="0.3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</row>
    <row r="378" spans="1:14" x14ac:dyDescent="0.3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</row>
    <row r="379" spans="1:14" x14ac:dyDescent="0.3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</row>
    <row r="380" spans="1:14" x14ac:dyDescent="0.3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</row>
    <row r="381" spans="1:14" x14ac:dyDescent="0.3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</row>
    <row r="382" spans="1:14" x14ac:dyDescent="0.3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</row>
    <row r="383" spans="1:14" x14ac:dyDescent="0.3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</row>
    <row r="384" spans="1:14" x14ac:dyDescent="0.3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</row>
    <row r="385" spans="1:14" x14ac:dyDescent="0.3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</row>
    <row r="386" spans="1:14" x14ac:dyDescent="0.3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</row>
    <row r="387" spans="1:14" x14ac:dyDescent="0.3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</row>
    <row r="388" spans="1:14" x14ac:dyDescent="0.3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</row>
    <row r="389" spans="1:14" x14ac:dyDescent="0.3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</row>
    <row r="390" spans="1:14" x14ac:dyDescent="0.3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</row>
    <row r="391" spans="1:14" x14ac:dyDescent="0.3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</row>
    <row r="392" spans="1:14" x14ac:dyDescent="0.3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</row>
    <row r="393" spans="1:14" x14ac:dyDescent="0.3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</row>
    <row r="394" spans="1:14" x14ac:dyDescent="0.3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</row>
    <row r="395" spans="1:14" x14ac:dyDescent="0.3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</row>
    <row r="396" spans="1:14" x14ac:dyDescent="0.3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</row>
    <row r="397" spans="1:14" x14ac:dyDescent="0.3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</row>
    <row r="398" spans="1:14" x14ac:dyDescent="0.3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</row>
    <row r="399" spans="1:14" x14ac:dyDescent="0.3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</row>
    <row r="400" spans="1:14" x14ac:dyDescent="0.3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</row>
    <row r="401" spans="1:14" x14ac:dyDescent="0.3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</row>
    <row r="402" spans="1:14" x14ac:dyDescent="0.3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</row>
    <row r="403" spans="1:14" x14ac:dyDescent="0.3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</row>
    <row r="404" spans="1:14" x14ac:dyDescent="0.3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</row>
    <row r="405" spans="1:14" x14ac:dyDescent="0.3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</row>
    <row r="406" spans="1:14" x14ac:dyDescent="0.3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</row>
    <row r="407" spans="1:14" x14ac:dyDescent="0.3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</row>
    <row r="408" spans="1:14" x14ac:dyDescent="0.3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</row>
    <row r="409" spans="1:14" x14ac:dyDescent="0.3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</row>
    <row r="410" spans="1:14" x14ac:dyDescent="0.3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</row>
    <row r="411" spans="1:14" x14ac:dyDescent="0.3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</row>
    <row r="412" spans="1:14" x14ac:dyDescent="0.3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</row>
    <row r="413" spans="1:14" x14ac:dyDescent="0.3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</row>
    <row r="414" spans="1:14" x14ac:dyDescent="0.3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</row>
    <row r="415" spans="1:14" x14ac:dyDescent="0.3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</row>
    <row r="416" spans="1:14" x14ac:dyDescent="0.3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</row>
    <row r="417" spans="1:14" x14ac:dyDescent="0.3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</row>
    <row r="418" spans="1:14" x14ac:dyDescent="0.3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</row>
    <row r="419" spans="1:14" x14ac:dyDescent="0.3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</row>
    <row r="420" spans="1:14" x14ac:dyDescent="0.3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</row>
    <row r="421" spans="1:14" x14ac:dyDescent="0.3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</row>
    <row r="422" spans="1:14" x14ac:dyDescent="0.3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</row>
    <row r="423" spans="1:14" x14ac:dyDescent="0.3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</row>
    <row r="424" spans="1:14" x14ac:dyDescent="0.3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</row>
    <row r="425" spans="1:14" x14ac:dyDescent="0.3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</row>
    <row r="426" spans="1:14" x14ac:dyDescent="0.3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</row>
    <row r="427" spans="1:14" x14ac:dyDescent="0.3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</row>
    <row r="428" spans="1:14" x14ac:dyDescent="0.3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</row>
    <row r="429" spans="1:14" x14ac:dyDescent="0.3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</row>
    <row r="430" spans="1:14" x14ac:dyDescent="0.3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</row>
    <row r="431" spans="1:14" x14ac:dyDescent="0.3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</row>
    <row r="432" spans="1:14" x14ac:dyDescent="0.3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</row>
    <row r="433" spans="1:14" x14ac:dyDescent="0.3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</row>
    <row r="434" spans="1:14" x14ac:dyDescent="0.3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</row>
    <row r="435" spans="1:14" x14ac:dyDescent="0.3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</row>
    <row r="436" spans="1:14" x14ac:dyDescent="0.3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</row>
    <row r="437" spans="1:14" x14ac:dyDescent="0.3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</row>
    <row r="438" spans="1:14" x14ac:dyDescent="0.3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</row>
    <row r="439" spans="1:14" x14ac:dyDescent="0.3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</row>
    <row r="440" spans="1:14" x14ac:dyDescent="0.3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</row>
    <row r="441" spans="1:14" x14ac:dyDescent="0.3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</row>
    <row r="442" spans="1:14" x14ac:dyDescent="0.3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</row>
    <row r="443" spans="1:14" x14ac:dyDescent="0.3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</row>
    <row r="444" spans="1:14" x14ac:dyDescent="0.3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</row>
    <row r="445" spans="1:14" x14ac:dyDescent="0.3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</row>
    <row r="446" spans="1:14" x14ac:dyDescent="0.3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</row>
    <row r="447" spans="1:14" x14ac:dyDescent="0.3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</row>
    <row r="448" spans="1:14" x14ac:dyDescent="0.3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</row>
    <row r="449" spans="1:14" x14ac:dyDescent="0.3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</row>
    <row r="450" spans="1:14" x14ac:dyDescent="0.3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</row>
    <row r="451" spans="1:14" x14ac:dyDescent="0.3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</row>
    <row r="452" spans="1:14" x14ac:dyDescent="0.3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</row>
    <row r="453" spans="1:14" x14ac:dyDescent="0.3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</row>
    <row r="454" spans="1:14" x14ac:dyDescent="0.3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</row>
    <row r="455" spans="1:14" x14ac:dyDescent="0.3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</row>
    <row r="456" spans="1:14" x14ac:dyDescent="0.3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</row>
    <row r="457" spans="1:14" x14ac:dyDescent="0.3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</row>
    <row r="458" spans="1:14" x14ac:dyDescent="0.3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</row>
    <row r="459" spans="1:14" x14ac:dyDescent="0.3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</row>
    <row r="460" spans="1:14" x14ac:dyDescent="0.3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</row>
    <row r="461" spans="1:14" x14ac:dyDescent="0.3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</row>
    <row r="462" spans="1:14" x14ac:dyDescent="0.3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</row>
    <row r="463" spans="1:14" x14ac:dyDescent="0.3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</row>
    <row r="464" spans="1:14" x14ac:dyDescent="0.3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</row>
    <row r="465" spans="1:14" x14ac:dyDescent="0.3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</row>
    <row r="466" spans="1:14" x14ac:dyDescent="0.3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</row>
    <row r="467" spans="1:14" x14ac:dyDescent="0.3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</row>
    <row r="468" spans="1:14" x14ac:dyDescent="0.3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</row>
    <row r="469" spans="1:14" x14ac:dyDescent="0.3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</row>
    <row r="470" spans="1:14" x14ac:dyDescent="0.3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</row>
    <row r="471" spans="1:14" x14ac:dyDescent="0.3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</row>
    <row r="472" spans="1:14" x14ac:dyDescent="0.3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</row>
    <row r="473" spans="1:14" x14ac:dyDescent="0.3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</row>
    <row r="474" spans="1:14" x14ac:dyDescent="0.3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</row>
    <row r="475" spans="1:14" x14ac:dyDescent="0.3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</row>
    <row r="476" spans="1:14" x14ac:dyDescent="0.3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</row>
    <row r="477" spans="1:14" x14ac:dyDescent="0.3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</row>
    <row r="478" spans="1:14" x14ac:dyDescent="0.3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</row>
    <row r="479" spans="1:14" x14ac:dyDescent="0.3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</row>
    <row r="480" spans="1:14" x14ac:dyDescent="0.3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</row>
    <row r="481" spans="1:14" x14ac:dyDescent="0.3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</row>
    <row r="482" spans="1:14" x14ac:dyDescent="0.3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</row>
    <row r="483" spans="1:14" x14ac:dyDescent="0.3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</row>
    <row r="484" spans="1:14" x14ac:dyDescent="0.3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</row>
    <row r="485" spans="1:14" x14ac:dyDescent="0.3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</row>
    <row r="486" spans="1:14" x14ac:dyDescent="0.3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</row>
    <row r="487" spans="1:14" x14ac:dyDescent="0.3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</row>
    <row r="488" spans="1:14" x14ac:dyDescent="0.3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</row>
    <row r="489" spans="1:14" x14ac:dyDescent="0.3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</row>
    <row r="490" spans="1:14" x14ac:dyDescent="0.3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</row>
    <row r="491" spans="1:14" x14ac:dyDescent="0.3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</row>
    <row r="492" spans="1:14" x14ac:dyDescent="0.3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</row>
    <row r="493" spans="1:14" x14ac:dyDescent="0.3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</row>
    <row r="494" spans="1:14" x14ac:dyDescent="0.3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</row>
    <row r="495" spans="1:14" x14ac:dyDescent="0.3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</row>
    <row r="496" spans="1:14" x14ac:dyDescent="0.3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</row>
    <row r="497" spans="1:14" x14ac:dyDescent="0.3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</row>
    <row r="498" spans="1:14" x14ac:dyDescent="0.3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</row>
    <row r="499" spans="1:14" x14ac:dyDescent="0.3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</row>
    <row r="500" spans="1:14" x14ac:dyDescent="0.3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</row>
    <row r="501" spans="1:14" x14ac:dyDescent="0.3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</row>
    <row r="502" spans="1:14" x14ac:dyDescent="0.3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</row>
    <row r="503" spans="1:14" x14ac:dyDescent="0.3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</row>
    <row r="504" spans="1:14" x14ac:dyDescent="0.3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</row>
    <row r="505" spans="1:14" x14ac:dyDescent="0.3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</row>
    <row r="506" spans="1:14" x14ac:dyDescent="0.3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</row>
    <row r="507" spans="1:14" x14ac:dyDescent="0.3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</row>
    <row r="508" spans="1:14" x14ac:dyDescent="0.3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</row>
    <row r="509" spans="1:14" x14ac:dyDescent="0.3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</row>
    <row r="510" spans="1:14" x14ac:dyDescent="0.3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</row>
    <row r="511" spans="1:14" x14ac:dyDescent="0.3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</row>
    <row r="512" spans="1:14" x14ac:dyDescent="0.3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</row>
    <row r="513" spans="1:14" x14ac:dyDescent="0.3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</row>
    <row r="514" spans="1:14" x14ac:dyDescent="0.3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</row>
    <row r="515" spans="1:14" x14ac:dyDescent="0.3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</row>
    <row r="516" spans="1:14" x14ac:dyDescent="0.3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</row>
    <row r="517" spans="1:14" x14ac:dyDescent="0.3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</row>
    <row r="518" spans="1:14" x14ac:dyDescent="0.3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</row>
    <row r="519" spans="1:14" x14ac:dyDescent="0.3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</row>
    <row r="520" spans="1:14" x14ac:dyDescent="0.3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</row>
    <row r="521" spans="1:14" x14ac:dyDescent="0.3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</row>
    <row r="522" spans="1:14" x14ac:dyDescent="0.3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</row>
    <row r="523" spans="1:14" x14ac:dyDescent="0.3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</row>
    <row r="524" spans="1:14" x14ac:dyDescent="0.3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</row>
    <row r="525" spans="1:14" x14ac:dyDescent="0.3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</row>
    <row r="526" spans="1:14" x14ac:dyDescent="0.3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</row>
    <row r="527" spans="1:14" x14ac:dyDescent="0.3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</row>
    <row r="528" spans="1:14" x14ac:dyDescent="0.3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</row>
    <row r="529" spans="1:14" x14ac:dyDescent="0.3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</row>
    <row r="530" spans="1:14" x14ac:dyDescent="0.3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</row>
    <row r="531" spans="1:14" x14ac:dyDescent="0.3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</row>
    <row r="532" spans="1:14" x14ac:dyDescent="0.3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</row>
    <row r="533" spans="1:14" x14ac:dyDescent="0.3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</row>
    <row r="534" spans="1:14" x14ac:dyDescent="0.3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</row>
    <row r="535" spans="1:14" x14ac:dyDescent="0.3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</row>
    <row r="536" spans="1:14" x14ac:dyDescent="0.3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</row>
    <row r="537" spans="1:14" x14ac:dyDescent="0.3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</row>
  </sheetData>
  <sheetProtection password="EA6F" sheet="1" objects="1" scenarios="1"/>
  <mergeCells count="1">
    <mergeCell ref="A8:G8"/>
  </mergeCells>
  <conditionalFormatting sqref="G45:G60">
    <cfRule type="cellIs" dxfId="7" priority="4" operator="equal">
      <formula>"1.º"</formula>
    </cfRule>
  </conditionalFormatting>
  <conditionalFormatting sqref="C45:C66">
    <cfRule type="cellIs" dxfId="6" priority="3" operator="equal">
      <formula>"1.º"</formula>
    </cfRule>
  </conditionalFormatting>
  <conditionalFormatting sqref="G18:G37">
    <cfRule type="cellIs" dxfId="5" priority="2" operator="equal">
      <formula>"1.º"</formula>
    </cfRule>
  </conditionalFormatting>
  <conditionalFormatting sqref="C18:C37">
    <cfRule type="cellIs" dxfId="4" priority="1" operator="equal">
      <formula>"1.º"</formula>
    </cfRule>
  </conditionalFormatting>
  <pageMargins left="0.7" right="0.7" top="0.75" bottom="0.75" header="0.3" footer="0.3"/>
  <pageSetup paperSize="9" orientation="portrait" horizontalDpi="0" verticalDpi="0"/>
  <headerFooter>
    <oddHeader>&amp;C&amp;G</oddHeader>
  </headerFooter>
  <drawing r:id="rId1"/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700-000000000000}">
          <x14:formula1>
            <xm:f>'ListaUO''s'!$E$2:$E$13</xm:f>
          </x14:formula1>
          <xm:sqref>A12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Z125"/>
  <sheetViews>
    <sheetView workbookViewId="0">
      <selection activeCell="H9" sqref="H9"/>
    </sheetView>
  </sheetViews>
  <sheetFormatPr defaultColWidth="9.109375" defaultRowHeight="14.4" x14ac:dyDescent="0.3"/>
  <cols>
    <col min="1" max="1" width="57.44140625" style="10" customWidth="1"/>
    <col min="2" max="2" width="11.33203125" style="10" customWidth="1"/>
    <col min="3" max="3" width="11" style="10" customWidth="1"/>
    <col min="4" max="4" width="9.109375" style="10"/>
    <col min="5" max="5" width="55.44140625" style="10" customWidth="1"/>
    <col min="6" max="6" width="11.33203125" style="10" customWidth="1"/>
    <col min="7" max="7" width="10" style="10" customWidth="1"/>
    <col min="8" max="16384" width="9.109375" style="10"/>
  </cols>
  <sheetData>
    <row r="7" spans="1:26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47.25" customHeight="1" x14ac:dyDescent="0.45">
      <c r="A8" s="49"/>
      <c r="B8" s="49"/>
      <c r="C8" s="49"/>
      <c r="D8" s="49"/>
      <c r="E8" s="49"/>
      <c r="F8" s="49"/>
      <c r="G8" s="49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3.4" x14ac:dyDescent="0.45">
      <c r="A9" s="13"/>
      <c r="B9" s="13"/>
      <c r="C9" s="13"/>
      <c r="D9" s="13"/>
      <c r="E9" s="14"/>
      <c r="F9" s="12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3">
      <c r="A11" s="15" t="s">
        <v>704</v>
      </c>
      <c r="B11" s="12"/>
      <c r="C11" s="12"/>
      <c r="D11" s="12"/>
      <c r="E11" s="12"/>
      <c r="F11" s="1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6" x14ac:dyDescent="0.3">
      <c r="A12" s="11" t="s">
        <v>102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3">
      <c r="A13" s="17" t="str">
        <f>A12</f>
        <v>Colégio CCG</v>
      </c>
      <c r="B13" s="18"/>
      <c r="C13" s="18"/>
      <c r="D13" s="18"/>
      <c r="E13" s="18"/>
      <c r="F13" s="18"/>
      <c r="G13" s="18"/>
      <c r="H13" s="18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3">
      <c r="A14" s="18"/>
      <c r="B14" s="19" t="s">
        <v>640</v>
      </c>
      <c r="C14" s="18"/>
      <c r="D14" s="18"/>
      <c r="E14" s="18"/>
      <c r="F14" s="19" t="s">
        <v>659</v>
      </c>
      <c r="G14" s="18"/>
      <c r="H14" s="18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6" x14ac:dyDescent="0.3">
      <c r="A15" s="20" t="s">
        <v>616</v>
      </c>
      <c r="B15" s="21" t="str">
        <f>IF(ISNA(VLOOKUP(A13,'1CEB'!$A$2:$A$165,1,FALSE)),"Não","Sim")</f>
        <v>Sim</v>
      </c>
      <c r="C15" s="18"/>
      <c r="D15" s="18"/>
      <c r="E15" s="20" t="s">
        <v>660</v>
      </c>
      <c r="F15" s="21" t="str">
        <f>IF(ISNA(VLOOKUP($A$13,'2CEB'!$A$2:$A$166,1,FALSE)),"Não","Sim")</f>
        <v>Sim</v>
      </c>
      <c r="G15" s="18"/>
      <c r="H15" s="18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x14ac:dyDescent="0.3">
      <c r="A16" s="22" t="s">
        <v>617</v>
      </c>
      <c r="B16" s="23" t="s">
        <v>618</v>
      </c>
      <c r="C16" s="23" t="s">
        <v>619</v>
      </c>
      <c r="D16" s="18"/>
      <c r="E16" s="22" t="s">
        <v>617</v>
      </c>
      <c r="F16" s="23" t="s">
        <v>618</v>
      </c>
      <c r="G16" s="23" t="s">
        <v>619</v>
      </c>
      <c r="H16" s="18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3">
      <c r="A17" s="24" t="s">
        <v>620</v>
      </c>
      <c r="B17" s="25">
        <f>IF($B$15="Não","",VLOOKUP($A$13,'1CEB'!$A$2:$U$166,2,FALSE))</f>
        <v>5</v>
      </c>
      <c r="C17" s="25" t="str">
        <f>IF(OR(B17=0,B17=""),"",RANK(B17,$B$17:$B$36)&amp;".º")</f>
        <v>5.º</v>
      </c>
      <c r="D17" s="18"/>
      <c r="E17" s="24" t="s">
        <v>645</v>
      </c>
      <c r="F17" s="25">
        <f>IF($F$15="Não","",VLOOKUP($A$13,'2CEB'!$A$2:$U$166,2,FALSE))</f>
        <v>0</v>
      </c>
      <c r="G17" s="25" t="str">
        <f>IF(OR(F17=0,F17=""),"",RANK(F17,$F$17:$F$36)&amp;".º")</f>
        <v/>
      </c>
      <c r="H17" s="18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x14ac:dyDescent="0.3">
      <c r="A18" s="24" t="s">
        <v>631</v>
      </c>
      <c r="B18" s="25">
        <f>IF($B$15="Não","",VLOOKUP($A$13,'1CEB'!$A$2:$U$166,13,FALSE))</f>
        <v>9</v>
      </c>
      <c r="C18" s="25" t="str">
        <f t="shared" ref="C18:C36" si="0">IF(OR(B18=0,B18=""),"",RANK(B18,$B$17:$B$36)&amp;".º")</f>
        <v>3.º</v>
      </c>
      <c r="D18" s="18"/>
      <c r="E18" s="24" t="s">
        <v>646</v>
      </c>
      <c r="F18" s="25">
        <f>IF($F$15="Não","",VLOOKUP($A$13,'2CEB'!$A$2:$U$166,13,FALSE))</f>
        <v>7</v>
      </c>
      <c r="G18" s="25" t="str">
        <f t="shared" ref="G18:G36" si="1">IF(OR(F18=0,F18=""),"",RANK(F18,$F$17:$F$36)&amp;".º")</f>
        <v>1.º</v>
      </c>
      <c r="H18" s="18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3">
      <c r="A19" s="24" t="s">
        <v>633</v>
      </c>
      <c r="B19" s="25">
        <f>IF($B$15="Não","",VLOOKUP($A$13,'1CEB'!$A$2:$U$166,15,FALSE))</f>
        <v>0</v>
      </c>
      <c r="C19" s="25" t="str">
        <f t="shared" si="0"/>
        <v/>
      </c>
      <c r="D19" s="18"/>
      <c r="E19" s="24" t="s">
        <v>634</v>
      </c>
      <c r="F19" s="25">
        <f>IF($F$15="Não","",VLOOKUP($A$13,'2CEB'!$A$2:$U$166,15,FALSE))</f>
        <v>1</v>
      </c>
      <c r="G19" s="25" t="str">
        <f t="shared" si="1"/>
        <v>9.º</v>
      </c>
      <c r="H19" s="18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3">
      <c r="A20" s="24" t="s">
        <v>634</v>
      </c>
      <c r="B20" s="25">
        <f>IF($B$15="Não","",VLOOKUP($A$13,'1CEB'!$A$2:$U$166,16,FALSE))</f>
        <v>6</v>
      </c>
      <c r="C20" s="25" t="str">
        <f t="shared" si="0"/>
        <v>4.º</v>
      </c>
      <c r="D20" s="18"/>
      <c r="E20" s="24" t="s">
        <v>647</v>
      </c>
      <c r="F20" s="25">
        <f>IF($F$15="Não","",VLOOKUP($A$13,'2CEB'!$A$2:$U$166,16,FALSE))</f>
        <v>3</v>
      </c>
      <c r="G20" s="25" t="str">
        <f t="shared" si="1"/>
        <v>3.º</v>
      </c>
      <c r="H20" s="18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3">
      <c r="A21" s="24" t="s">
        <v>635</v>
      </c>
      <c r="B21" s="25">
        <f>IF($B$15="Não","",VLOOKUP($A$13,'1CEB'!$A$2:$U$166,17,FALSE))</f>
        <v>5</v>
      </c>
      <c r="C21" s="25" t="str">
        <f t="shared" si="0"/>
        <v>5.º</v>
      </c>
      <c r="D21" s="18"/>
      <c r="E21" s="24" t="s">
        <v>648</v>
      </c>
      <c r="F21" s="25">
        <f>IF($F$15="Não","",VLOOKUP($A$13,'2CEB'!$A$2:$U$166,17,FALSE))</f>
        <v>0</v>
      </c>
      <c r="G21" s="25" t="str">
        <f t="shared" si="1"/>
        <v/>
      </c>
      <c r="H21" s="18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x14ac:dyDescent="0.3">
      <c r="A22" s="24" t="s">
        <v>636</v>
      </c>
      <c r="B22" s="25">
        <f>IF($B$15="Não","",VLOOKUP($A$13,'1CEB'!$A$2:$U$166,18,FALSE))</f>
        <v>2</v>
      </c>
      <c r="C22" s="25" t="str">
        <f t="shared" si="0"/>
        <v>13.º</v>
      </c>
      <c r="D22" s="18"/>
      <c r="E22" s="24" t="s">
        <v>649</v>
      </c>
      <c r="F22" s="25">
        <f>IF($F$15="Não","",VLOOKUP($A$13,'2CEB'!$A$2:$U$166,18,FALSE))</f>
        <v>1</v>
      </c>
      <c r="G22" s="25" t="str">
        <f t="shared" si="1"/>
        <v>9.º</v>
      </c>
      <c r="H22" s="18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3">
      <c r="A23" s="24" t="s">
        <v>637</v>
      </c>
      <c r="B23" s="25">
        <f>IF($B$15="Não","",VLOOKUP($A$13,'1CEB'!$A$2:$U$166,19,FALSE))</f>
        <v>24</v>
      </c>
      <c r="C23" s="25" t="str">
        <f t="shared" si="0"/>
        <v>1.º</v>
      </c>
      <c r="D23" s="18"/>
      <c r="E23" s="24" t="s">
        <v>650</v>
      </c>
      <c r="F23" s="25">
        <f>IF($F$15="Não","",VLOOKUP($A$13,'2CEB'!$A$2:$U$166,19,FALSE))</f>
        <v>0</v>
      </c>
      <c r="G23" s="25" t="str">
        <f t="shared" si="1"/>
        <v/>
      </c>
      <c r="H23" s="18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x14ac:dyDescent="0.3">
      <c r="A24" s="24" t="s">
        <v>638</v>
      </c>
      <c r="B24" s="25">
        <f>IF($B$15="Não","",VLOOKUP($A$13,'1CEB'!$A$2:$U$166,20,FALSE))</f>
        <v>0</v>
      </c>
      <c r="C24" s="25" t="str">
        <f t="shared" si="0"/>
        <v/>
      </c>
      <c r="D24" s="18"/>
      <c r="E24" s="24" t="s">
        <v>651</v>
      </c>
      <c r="F24" s="25">
        <f>IF($F$15="Não","",VLOOKUP($A$13,'2CEB'!$A$2:$U$166,20,FALSE))</f>
        <v>0</v>
      </c>
      <c r="G24" s="25" t="str">
        <f t="shared" si="1"/>
        <v/>
      </c>
      <c r="H24" s="18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3">
      <c r="A25" s="24" t="s">
        <v>639</v>
      </c>
      <c r="B25" s="25">
        <f>IF($B$15="Não","",VLOOKUP($A$13,'1CEB'!$A$2:$U$166,21,FALSE))</f>
        <v>1</v>
      </c>
      <c r="C25" s="25" t="str">
        <f t="shared" si="0"/>
        <v>16.º</v>
      </c>
      <c r="D25" s="18"/>
      <c r="E25" s="24" t="s">
        <v>652</v>
      </c>
      <c r="F25" s="25">
        <f>IF($F$15="Não","",VLOOKUP($A$13,'2CEB'!$A$2:$U$166,21,FALSE))</f>
        <v>2</v>
      </c>
      <c r="G25" s="25" t="str">
        <f t="shared" si="1"/>
        <v>5.º</v>
      </c>
      <c r="H25" s="18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3">
      <c r="A26" s="24" t="s">
        <v>621</v>
      </c>
      <c r="B26" s="25">
        <f>IF($B$15="Não","",VLOOKUP($A$13,'1CEB'!$A$2:$U$166,3,FALSE))</f>
        <v>0</v>
      </c>
      <c r="C26" s="25" t="str">
        <f t="shared" si="0"/>
        <v/>
      </c>
      <c r="D26" s="18"/>
      <c r="E26" s="24" t="s">
        <v>637</v>
      </c>
      <c r="F26" s="25">
        <f>IF($F$15="Não","",VLOOKUP($A$13,'2CEB'!$A$2:$U$166,3,FALSE))</f>
        <v>2</v>
      </c>
      <c r="G26" s="25" t="str">
        <f t="shared" si="1"/>
        <v>5.º</v>
      </c>
      <c r="H26" s="18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3">
      <c r="A27" s="24" t="s">
        <v>622</v>
      </c>
      <c r="B27" s="25">
        <f>IF($B$15="Não","",VLOOKUP($A$13,'1CEB'!$A$2:$U$166,4,FALSE))</f>
        <v>3</v>
      </c>
      <c r="C27" s="25" t="str">
        <f t="shared" si="0"/>
        <v>9.º</v>
      </c>
      <c r="D27" s="18"/>
      <c r="E27" s="24" t="s">
        <v>653</v>
      </c>
      <c r="F27" s="25">
        <f>IF($F$15="Não","",VLOOKUP($A$13,'2CEB'!$A$2:$U$166,4,FALSE))</f>
        <v>0</v>
      </c>
      <c r="G27" s="25" t="str">
        <f t="shared" si="1"/>
        <v/>
      </c>
      <c r="H27" s="18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3">
      <c r="A28" s="24" t="s">
        <v>623</v>
      </c>
      <c r="B28" s="25">
        <f>IF($B$15="Não","",VLOOKUP($A$13,'1CEB'!$A$2:$U$166,5,FALSE))</f>
        <v>3</v>
      </c>
      <c r="C28" s="25" t="str">
        <f t="shared" si="0"/>
        <v>9.º</v>
      </c>
      <c r="D28" s="18"/>
      <c r="E28" s="24" t="s">
        <v>654</v>
      </c>
      <c r="F28" s="25">
        <f>IF($F$15="Não","",VLOOKUP($A$13,'2CEB'!$A$2:$U$166,5,FALSE))</f>
        <v>0</v>
      </c>
      <c r="G28" s="25" t="str">
        <f t="shared" si="1"/>
        <v/>
      </c>
      <c r="H28" s="18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x14ac:dyDescent="0.3">
      <c r="A29" s="24" t="s">
        <v>624</v>
      </c>
      <c r="B29" s="25">
        <f>IF($B$15="Não","",VLOOKUP($A$13,'1CEB'!$A$2:$U$166,6,FALSE))</f>
        <v>3</v>
      </c>
      <c r="C29" s="25" t="str">
        <f t="shared" si="0"/>
        <v>9.º</v>
      </c>
      <c r="D29" s="18"/>
      <c r="E29" s="24" t="s">
        <v>655</v>
      </c>
      <c r="F29" s="25">
        <f>IF($F$15="Não","",VLOOKUP($A$13,'2CEB'!$A$2:$U$166,6,FALSE))</f>
        <v>5</v>
      </c>
      <c r="G29" s="25" t="str">
        <f t="shared" si="1"/>
        <v>2.º</v>
      </c>
      <c r="H29" s="18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3">
      <c r="A30" s="24" t="s">
        <v>625</v>
      </c>
      <c r="B30" s="25">
        <f>IF($B$15="Não","",VLOOKUP($A$13,'1CEB'!$A$2:$U$166,7,FALSE))</f>
        <v>0</v>
      </c>
      <c r="C30" s="25" t="str">
        <f t="shared" si="0"/>
        <v/>
      </c>
      <c r="D30" s="18"/>
      <c r="E30" s="24" t="s">
        <v>622</v>
      </c>
      <c r="F30" s="25">
        <f>IF($F$15="Não","",VLOOKUP($A$13,'2CEB'!$A$2:$U$166,7,FALSE))</f>
        <v>0</v>
      </c>
      <c r="G30" s="25" t="str">
        <f t="shared" si="1"/>
        <v/>
      </c>
      <c r="H30" s="18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3">
      <c r="A31" s="24" t="s">
        <v>626</v>
      </c>
      <c r="B31" s="25">
        <f>IF($B$15="Não","",VLOOKUP($A$13,'1CEB'!$A$2:$U$166,8,FALSE))</f>
        <v>5</v>
      </c>
      <c r="C31" s="25" t="str">
        <f t="shared" si="0"/>
        <v>5.º</v>
      </c>
      <c r="D31" s="18"/>
      <c r="E31" s="24" t="s">
        <v>703</v>
      </c>
      <c r="F31" s="25">
        <f>IF($F$15="Não","",VLOOKUP($A$13,'2CEB'!$A$2:$U$166,8,FALSE))</f>
        <v>0</v>
      </c>
      <c r="G31" s="25" t="str">
        <f t="shared" si="1"/>
        <v/>
      </c>
      <c r="H31" s="18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3">
      <c r="A32" s="27" t="s">
        <v>703</v>
      </c>
      <c r="B32" s="25">
        <f>IF($B$15="Não","",VLOOKUP($A$13,'1CEB'!$A$2:$U$166,9,FALSE))</f>
        <v>2</v>
      </c>
      <c r="C32" s="25" t="str">
        <f t="shared" si="0"/>
        <v>13.º</v>
      </c>
      <c r="D32" s="18"/>
      <c r="E32" s="24" t="s">
        <v>656</v>
      </c>
      <c r="F32" s="25">
        <f>IF($F$15="Não","",VLOOKUP($A$13,'2CEB'!$A$2:$U$166,9,FALSE))</f>
        <v>2</v>
      </c>
      <c r="G32" s="25" t="str">
        <f t="shared" si="1"/>
        <v>5.º</v>
      </c>
      <c r="H32" s="18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x14ac:dyDescent="0.3">
      <c r="A33" s="24" t="s">
        <v>628</v>
      </c>
      <c r="B33" s="25">
        <f>IF($B$15="Não","",VLOOKUP($A$13,'1CEB'!$A$2:$U$166,10,FALSE))</f>
        <v>2</v>
      </c>
      <c r="C33" s="25" t="str">
        <f t="shared" si="0"/>
        <v>13.º</v>
      </c>
      <c r="D33" s="18"/>
      <c r="E33" s="24" t="s">
        <v>629</v>
      </c>
      <c r="F33" s="25">
        <f>IF($F$15="Não","",VLOOKUP($A$13,'2CEB'!$A$2:$U$166,10,FALSE))</f>
        <v>2</v>
      </c>
      <c r="G33" s="25" t="str">
        <f t="shared" si="1"/>
        <v>5.º</v>
      </c>
      <c r="H33" s="18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3">
      <c r="A34" s="24" t="s">
        <v>629</v>
      </c>
      <c r="B34" s="25">
        <f>IF($B$15="Não","",VLOOKUP($A$13,'1CEB'!$A$2:$U$166,11,FALSE))</f>
        <v>12</v>
      </c>
      <c r="C34" s="25" t="str">
        <f t="shared" si="0"/>
        <v>2.º</v>
      </c>
      <c r="D34" s="18"/>
      <c r="E34" s="24" t="s">
        <v>630</v>
      </c>
      <c r="F34" s="25">
        <f>IF($F$15="Não","",VLOOKUP($A$13,'2CEB'!$A$2:$U$166,11,FALSE))</f>
        <v>0</v>
      </c>
      <c r="G34" s="25" t="str">
        <f t="shared" si="1"/>
        <v/>
      </c>
      <c r="H34" s="18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x14ac:dyDescent="0.3">
      <c r="A35" s="24" t="s">
        <v>630</v>
      </c>
      <c r="B35" s="25">
        <f>IF($B$15="Não","",VLOOKUP($A$13,'1CEB'!$A$2:$U$166,12,FALSE))</f>
        <v>3</v>
      </c>
      <c r="C35" s="25" t="str">
        <f t="shared" si="0"/>
        <v>9.º</v>
      </c>
      <c r="D35" s="18"/>
      <c r="E35" s="24" t="s">
        <v>657</v>
      </c>
      <c r="F35" s="25">
        <f>IF($F$15="Não","",VLOOKUP($A$13,'2CEB'!$A$2:$U$166,12,FALSE))</f>
        <v>3</v>
      </c>
      <c r="G35" s="25" t="str">
        <f t="shared" si="1"/>
        <v>3.º</v>
      </c>
      <c r="H35" s="18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3">
      <c r="A36" s="24" t="s">
        <v>632</v>
      </c>
      <c r="B36" s="25">
        <f>IF($B$15="Não","",VLOOKUP($A$13,'1CEB'!$A$2:$U$166,14,FALSE))</f>
        <v>4</v>
      </c>
      <c r="C36" s="25" t="str">
        <f t="shared" si="0"/>
        <v>8.º</v>
      </c>
      <c r="D36" s="18"/>
      <c r="E36" s="24" t="s">
        <v>658</v>
      </c>
      <c r="F36" s="25">
        <f>IF($F$15="Não","",VLOOKUP($A$13,'2CEB'!$A$2:$U$166,14,FALSE))</f>
        <v>0</v>
      </c>
      <c r="G36" s="25" t="str">
        <f t="shared" si="1"/>
        <v/>
      </c>
      <c r="H36" s="18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3">
      <c r="A37" s="18"/>
      <c r="B37" s="18"/>
      <c r="C37" s="18"/>
      <c r="D37" s="18"/>
      <c r="E37" s="18"/>
      <c r="F37" s="18"/>
      <c r="G37" s="18"/>
      <c r="H37" s="18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3">
      <c r="A38" s="26" t="s">
        <v>641</v>
      </c>
      <c r="B38" s="22">
        <f>IF(B15="Não","",SUM(B17:B36))</f>
        <v>89</v>
      </c>
      <c r="C38" s="18"/>
      <c r="D38" s="18"/>
      <c r="E38" s="26" t="s">
        <v>641</v>
      </c>
      <c r="F38" s="22">
        <f>IF(F15="Não","",SUM(F17:F36))</f>
        <v>28</v>
      </c>
      <c r="G38" s="18"/>
      <c r="H38" s="18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x14ac:dyDescent="0.3">
      <c r="A39" s="18"/>
      <c r="B39" s="18"/>
      <c r="C39" s="18"/>
      <c r="D39" s="18"/>
      <c r="E39" s="18"/>
      <c r="F39" s="18"/>
      <c r="G39" s="18"/>
      <c r="H39" s="18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3">
      <c r="A40" s="18"/>
      <c r="B40" s="18"/>
      <c r="C40" s="18"/>
      <c r="D40" s="18"/>
      <c r="E40" s="18"/>
      <c r="F40" s="18"/>
      <c r="G40" s="18"/>
      <c r="H40" s="18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x14ac:dyDescent="0.3">
      <c r="A41" s="18"/>
      <c r="B41" s="19" t="s">
        <v>661</v>
      </c>
      <c r="C41" s="18"/>
      <c r="D41" s="18"/>
      <c r="E41" s="18"/>
      <c r="F41" s="19" t="s">
        <v>677</v>
      </c>
      <c r="G41" s="18"/>
      <c r="H41" s="18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6" x14ac:dyDescent="0.3">
      <c r="A42" s="20" t="s">
        <v>662</v>
      </c>
      <c r="B42" s="28" t="str">
        <f>IF(ISNA(VLOOKUP($A$13,'3CEB'!$A$2:$A$167,1,FALSE)),"Não","Sim")</f>
        <v>Não</v>
      </c>
      <c r="C42" s="18"/>
      <c r="D42" s="18"/>
      <c r="E42" s="20" t="s">
        <v>80</v>
      </c>
      <c r="F42" s="28" t="str">
        <f>IF(ISNA(VLOOKUP($A$13,Secundário!$A$2:$A$166,1,FALSE)),"Não","Sim")</f>
        <v>Não</v>
      </c>
      <c r="G42" s="18"/>
      <c r="H42" s="18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3">
      <c r="A43" s="22" t="s">
        <v>617</v>
      </c>
      <c r="B43" s="23" t="s">
        <v>618</v>
      </c>
      <c r="C43" s="23" t="s">
        <v>619</v>
      </c>
      <c r="D43" s="18"/>
      <c r="E43" s="22" t="s">
        <v>617</v>
      </c>
      <c r="F43" s="23" t="s">
        <v>618</v>
      </c>
      <c r="G43" s="23" t="s">
        <v>619</v>
      </c>
      <c r="H43" s="18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3">
      <c r="A44" s="24" t="s">
        <v>663</v>
      </c>
      <c r="B44" s="25" t="str">
        <f>IF($B$42="Não","",VLOOKUP($A$13,'3CEB'!$A$2:$Y$167,2,FALSE))</f>
        <v/>
      </c>
      <c r="C44" s="25" t="str">
        <f>IF(OR(B44=0,B44=""),"",RANK(B44,$B$44:$B$65)&amp;".º")</f>
        <v/>
      </c>
      <c r="D44" s="18"/>
      <c r="E44" s="24" t="s">
        <v>663</v>
      </c>
      <c r="F44" s="25" t="str">
        <f>IF($F$42="Não","",VLOOKUP($A$13,Secundário!$A$2:$U$166,2,FALSE))</f>
        <v/>
      </c>
      <c r="G44" s="25" t="str">
        <f>IF(OR(F44=0,F44=""),"",RANK(F44,$F$44:$F$59)&amp;".º")</f>
        <v/>
      </c>
      <c r="H44" s="18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3">
      <c r="A45" s="24" t="s">
        <v>646</v>
      </c>
      <c r="B45" s="25" t="str">
        <f>IF($B$42="Não","",VLOOKUP($A$13,'3CEB'!$A$2:$Y$167,13,FALSE))</f>
        <v/>
      </c>
      <c r="C45" s="25" t="str">
        <f t="shared" ref="C45:C65" si="2">IF(OR(B45=0,B45=""),"",RANK(B45,$B$44:$B$65)&amp;".º")</f>
        <v/>
      </c>
      <c r="D45" s="18"/>
      <c r="E45" s="24" t="s">
        <v>693</v>
      </c>
      <c r="F45" s="25" t="str">
        <f>IF($F$42="Não","",VLOOKUP($A$13,Secundário!$A$2:$U$166,10,FALSE))</f>
        <v/>
      </c>
      <c r="G45" s="25" t="str">
        <f t="shared" ref="G45:G59" si="3">IF(OR(F45=0,F45=""),"",RANK(F45,$F$44:$F$59)&amp;".º")</f>
        <v/>
      </c>
      <c r="H45" s="18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3">
      <c r="A46" s="24" t="s">
        <v>664</v>
      </c>
      <c r="B46" s="25" t="str">
        <f>IF($B$42="Não","",VLOOKUP($A$13,'3CEB'!$A$2:$Y$167,17,FALSE))</f>
        <v/>
      </c>
      <c r="C46" s="25" t="str">
        <f t="shared" si="2"/>
        <v/>
      </c>
      <c r="D46" s="18"/>
      <c r="E46" s="24" t="s">
        <v>694</v>
      </c>
      <c r="F46" s="25" t="str">
        <f>IF($F$42="Não","",VLOOKUP($A$13,Secundário!$A$2:$U$166,11,FALSE))</f>
        <v/>
      </c>
      <c r="G46" s="25" t="str">
        <f t="shared" si="3"/>
        <v/>
      </c>
      <c r="H46" s="18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3">
      <c r="A47" s="24" t="s">
        <v>665</v>
      </c>
      <c r="B47" s="25" t="str">
        <f>IF($B$42="Não","",VLOOKUP($A$13,'3CEB'!$A$2:$Y$167,18,FALSE))</f>
        <v/>
      </c>
      <c r="C47" s="25" t="str">
        <f t="shared" si="2"/>
        <v/>
      </c>
      <c r="D47" s="18"/>
      <c r="E47" s="24" t="s">
        <v>666</v>
      </c>
      <c r="F47" s="25" t="str">
        <f>IF($F$42="Não","",VLOOKUP($A$13,Secundário!$A$2:$U$166,12,FALSE))</f>
        <v/>
      </c>
      <c r="G47" s="25" t="str">
        <f t="shared" si="3"/>
        <v/>
      </c>
      <c r="H47" s="18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3">
      <c r="A48" s="24" t="s">
        <v>666</v>
      </c>
      <c r="B48" s="25" t="str">
        <f>IF($B$42="Não","",VLOOKUP($A$13,'3CEB'!$A$2:$Y$167,19,FALSE))</f>
        <v/>
      </c>
      <c r="C48" s="25" t="str">
        <f t="shared" si="2"/>
        <v/>
      </c>
      <c r="D48" s="18"/>
      <c r="E48" s="24" t="s">
        <v>695</v>
      </c>
      <c r="F48" s="25" t="str">
        <f>IF($F$42="Não","",VLOOKUP($A$13,Secundário!$A$2:$U$166,13,FALSE))</f>
        <v/>
      </c>
      <c r="G48" s="25" t="str">
        <f t="shared" si="3"/>
        <v/>
      </c>
      <c r="H48" s="18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3">
      <c r="A49" s="24" t="s">
        <v>634</v>
      </c>
      <c r="B49" s="25" t="str">
        <f>IF($B$42="Não","",VLOOKUP($A$13,'3CEB'!$A$2:$Y$167,20,FALSE))</f>
        <v/>
      </c>
      <c r="C49" s="25" t="str">
        <f t="shared" si="2"/>
        <v/>
      </c>
      <c r="D49" s="18"/>
      <c r="E49" s="24" t="s">
        <v>654</v>
      </c>
      <c r="F49" s="25" t="str">
        <f>IF($F$42="Não","",VLOOKUP($A$13,Secundário!$A$2:$U$166,14,FALSE))</f>
        <v/>
      </c>
      <c r="G49" s="25" t="str">
        <f t="shared" si="3"/>
        <v/>
      </c>
      <c r="H49" s="18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3">
      <c r="A50" s="24" t="s">
        <v>652</v>
      </c>
      <c r="B50" s="25" t="str">
        <f>IF($B$42="Não","",VLOOKUP($A$13,'3CEB'!$A$2:$Y$167,21,FALSE))</f>
        <v/>
      </c>
      <c r="C50" s="25" t="str">
        <f t="shared" si="2"/>
        <v/>
      </c>
      <c r="D50" s="18"/>
      <c r="E50" s="24" t="s">
        <v>670</v>
      </c>
      <c r="F50" s="25" t="str">
        <f>IF($F$42="Não","",VLOOKUP($A$13,Secundário!$A$2:$U$166,15,FALSE))</f>
        <v/>
      </c>
      <c r="G50" s="25" t="str">
        <f t="shared" si="3"/>
        <v/>
      </c>
      <c r="H50" s="18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3">
      <c r="A51" s="24" t="s">
        <v>653</v>
      </c>
      <c r="B51" s="25" t="str">
        <f>IF($B$42="Não","",VLOOKUP($A$13,'3CEB'!$A$2:$Y$167,22,FALSE))</f>
        <v/>
      </c>
      <c r="C51" s="25" t="str">
        <f t="shared" si="2"/>
        <v/>
      </c>
      <c r="D51" s="18"/>
      <c r="E51" s="24" t="s">
        <v>696</v>
      </c>
      <c r="F51" s="25" t="str">
        <f>IF($F$42="Não","",VLOOKUP($A$13,Secundário!$A$2:$U$166,16,FALSE))</f>
        <v/>
      </c>
      <c r="G51" s="25" t="str">
        <f t="shared" si="3"/>
        <v/>
      </c>
      <c r="H51" s="18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3">
      <c r="A52" s="24" t="s">
        <v>654</v>
      </c>
      <c r="B52" s="25" t="str">
        <f>IF($B$42="Não","",VLOOKUP($A$13,'3CEB'!$A$2:$Y$167,23,FALSE))</f>
        <v/>
      </c>
      <c r="C52" s="25" t="str">
        <f t="shared" si="2"/>
        <v/>
      </c>
      <c r="D52" s="18"/>
      <c r="E52" s="24" t="s">
        <v>697</v>
      </c>
      <c r="F52" s="25" t="str">
        <f>IF($F$42="Não","",VLOOKUP($A$13,Secundário!$A$2:$U$166,17,FALSE))</f>
        <v/>
      </c>
      <c r="G52" s="25" t="str">
        <f t="shared" si="3"/>
        <v/>
      </c>
      <c r="H52" s="18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3">
      <c r="A53" s="24" t="s">
        <v>655</v>
      </c>
      <c r="B53" s="25" t="str">
        <f>IF($B$42="Não","",VLOOKUP($A$13,'3CEB'!$A$2:$Y$167,3,FALSE))</f>
        <v/>
      </c>
      <c r="C53" s="25" t="str">
        <f t="shared" si="2"/>
        <v/>
      </c>
      <c r="D53" s="18"/>
      <c r="E53" s="24" t="s">
        <v>698</v>
      </c>
      <c r="F53" s="25" t="str">
        <f>IF($F$42="Não","",VLOOKUP($A$13,Secundário!$A$2:$U$166,3,FALSE))</f>
        <v/>
      </c>
      <c r="G53" s="25" t="str">
        <f t="shared" si="3"/>
        <v/>
      </c>
      <c r="H53" s="18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3">
      <c r="A54" s="24" t="s">
        <v>667</v>
      </c>
      <c r="B54" s="25" t="str">
        <f>IF($B$42="Não","",VLOOKUP($A$13,'3CEB'!$A$2:$Y$167,4,FALSE))</f>
        <v/>
      </c>
      <c r="C54" s="25" t="str">
        <f t="shared" si="2"/>
        <v/>
      </c>
      <c r="D54" s="18"/>
      <c r="E54" s="24" t="s">
        <v>629</v>
      </c>
      <c r="F54" s="25" t="str">
        <f>IF($F$42="Não","",VLOOKUP($A$13,Secundário!$A$2:$U$166,4,FALSE))</f>
        <v/>
      </c>
      <c r="G54" s="25" t="str">
        <f t="shared" si="3"/>
        <v/>
      </c>
      <c r="H54" s="18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3">
      <c r="A55" s="24" t="s">
        <v>668</v>
      </c>
      <c r="B55" s="25" t="str">
        <f>IF($B$42="Não","",VLOOKUP($A$13,'3CEB'!$A$2:$Y$167,5,FALSE))</f>
        <v/>
      </c>
      <c r="C55" s="25" t="str">
        <f t="shared" si="2"/>
        <v/>
      </c>
      <c r="D55" s="18"/>
      <c r="E55" s="24" t="s">
        <v>699</v>
      </c>
      <c r="F55" s="25" t="str">
        <f>IF($F$42="Não","",VLOOKUP($A$13,Secundário!$A$2:$U$166,5,FALSE))</f>
        <v/>
      </c>
      <c r="G55" s="25" t="str">
        <f t="shared" si="3"/>
        <v/>
      </c>
      <c r="H55" s="18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3">
      <c r="A56" s="24" t="s">
        <v>669</v>
      </c>
      <c r="B56" s="25" t="str">
        <f>IF($B$42="Não","",VLOOKUP($A$13,'3CEB'!$A$2:$Y$167,6,FALSE))</f>
        <v/>
      </c>
      <c r="C56" s="25" t="str">
        <f t="shared" si="2"/>
        <v/>
      </c>
      <c r="D56" s="18"/>
      <c r="E56" s="24" t="s">
        <v>672</v>
      </c>
      <c r="F56" s="25" t="str">
        <f>IF($F$42="Não","",VLOOKUP($A$13,Secundário!$A$2:$U$166,6,FALSE))</f>
        <v/>
      </c>
      <c r="G56" s="25" t="str">
        <f t="shared" si="3"/>
        <v/>
      </c>
      <c r="H56" s="18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3">
      <c r="A57" s="24" t="s">
        <v>670</v>
      </c>
      <c r="B57" s="25" t="str">
        <f>IF($B$42="Não","",VLOOKUP($A$13,'3CEB'!$A$2:$Y$167,7,FALSE))</f>
        <v/>
      </c>
      <c r="C57" s="25" t="str">
        <f t="shared" si="2"/>
        <v/>
      </c>
      <c r="D57" s="18"/>
      <c r="E57" s="24" t="s">
        <v>700</v>
      </c>
      <c r="F57" s="25" t="str">
        <f>IF($F$42="Não","",VLOOKUP($A$13,Secundário!$A$2:$U$166,7,FALSE))</f>
        <v/>
      </c>
      <c r="G57" s="25" t="str">
        <f t="shared" si="3"/>
        <v/>
      </c>
      <c r="H57" s="18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3">
      <c r="A58" s="24" t="s">
        <v>671</v>
      </c>
      <c r="B58" s="25" t="str">
        <f>IF($B$42="Não","",VLOOKUP($A$13,'3CEB'!$A$2:$Y$167,8,FALSE))</f>
        <v/>
      </c>
      <c r="C58" s="25" t="str">
        <f t="shared" si="2"/>
        <v/>
      </c>
      <c r="D58" s="18"/>
      <c r="E58" s="24" t="s">
        <v>701</v>
      </c>
      <c r="F58" s="25" t="str">
        <f>IF($F$42="Não","",VLOOKUP($A$13,Secundário!$A$2:$U$166,8,FALSE))</f>
        <v/>
      </c>
      <c r="G58" s="25" t="str">
        <f t="shared" si="3"/>
        <v/>
      </c>
      <c r="H58" s="18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3">
      <c r="A59" s="24" t="s">
        <v>629</v>
      </c>
      <c r="B59" s="25" t="str">
        <f>IF($B$42="Não","",VLOOKUP($A$13,'3CEB'!$A$2:$Y$167,9,FALSE))</f>
        <v/>
      </c>
      <c r="C59" s="25" t="str">
        <f t="shared" si="2"/>
        <v/>
      </c>
      <c r="D59" s="18"/>
      <c r="E59" s="24" t="s">
        <v>702</v>
      </c>
      <c r="F59" s="25" t="str">
        <f>IF($F$42="Não","",VLOOKUP($A$13,Secundário!$A$2:$U$166,9,FALSE))</f>
        <v/>
      </c>
      <c r="G59" s="25" t="str">
        <f t="shared" si="3"/>
        <v/>
      </c>
      <c r="H59" s="18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3">
      <c r="A60" s="24" t="s">
        <v>672</v>
      </c>
      <c r="B60" s="25" t="str">
        <f>IF($B$42="Não","",VLOOKUP($A$13,'3CEB'!$A$2:$Y$167,10,FALSE))</f>
        <v/>
      </c>
      <c r="C60" s="25" t="str">
        <f t="shared" si="2"/>
        <v/>
      </c>
      <c r="D60" s="18"/>
      <c r="E60" s="18"/>
      <c r="F60" s="18"/>
      <c r="G60" s="18"/>
      <c r="H60" s="18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x14ac:dyDescent="0.3">
      <c r="A61" s="24" t="s">
        <v>673</v>
      </c>
      <c r="B61" s="25" t="str">
        <f>IF($B$42="Não","",VLOOKUP($A$13,'3CEB'!$A$2:$Y$167,11,FALSE))</f>
        <v/>
      </c>
      <c r="C61" s="25" t="str">
        <f t="shared" si="2"/>
        <v/>
      </c>
      <c r="D61" s="18"/>
      <c r="E61" s="26" t="s">
        <v>641</v>
      </c>
      <c r="F61" s="22" t="str">
        <f>IF(F42="Não","",SUM(F44:F59))</f>
        <v/>
      </c>
      <c r="G61" s="18"/>
      <c r="H61" s="18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3">
      <c r="A62" s="24" t="s">
        <v>674</v>
      </c>
      <c r="B62" s="25" t="str">
        <f>IF($B$42="Não","",VLOOKUP($A$13,'3CEB'!$A$2:$Y$167,12,FALSE))</f>
        <v/>
      </c>
      <c r="C62" s="25" t="str">
        <f t="shared" si="2"/>
        <v/>
      </c>
      <c r="D62" s="18"/>
      <c r="E62" s="18"/>
      <c r="F62" s="18"/>
      <c r="G62" s="18"/>
      <c r="H62" s="18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x14ac:dyDescent="0.3">
      <c r="A63" s="24" t="s">
        <v>675</v>
      </c>
      <c r="B63" s="25" t="str">
        <f>IF($B$42="Não","",VLOOKUP($A$13,'3CEB'!$A$2:$Y$167,14,FALSE))</f>
        <v/>
      </c>
      <c r="C63" s="25" t="str">
        <f t="shared" si="2"/>
        <v/>
      </c>
      <c r="D63" s="18"/>
      <c r="E63" s="18"/>
      <c r="F63" s="18"/>
      <c r="G63" s="18"/>
      <c r="H63" s="18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3">
      <c r="A64" s="24" t="s">
        <v>657</v>
      </c>
      <c r="B64" s="25" t="str">
        <f>IF($B$42="Não","",VLOOKUP($A$13,'3CEB'!$A$2:$Y$167,15,FALSE))</f>
        <v/>
      </c>
      <c r="C64" s="25" t="str">
        <f t="shared" si="2"/>
        <v/>
      </c>
      <c r="D64" s="18"/>
      <c r="E64" s="18"/>
      <c r="F64" s="18"/>
      <c r="G64" s="18"/>
      <c r="H64" s="18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3">
      <c r="A65" s="24" t="s">
        <v>676</v>
      </c>
      <c r="B65" s="25" t="str">
        <f>IF($B$42="Não","",VLOOKUP($A$13,'3CEB'!$A$2:$Y$167,16,FALSE))</f>
        <v/>
      </c>
      <c r="C65" s="25" t="str">
        <f t="shared" si="2"/>
        <v/>
      </c>
      <c r="D65" s="18"/>
      <c r="E65" s="18"/>
      <c r="F65" s="18"/>
      <c r="G65" s="18"/>
      <c r="H65" s="18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3">
      <c r="A66" s="18"/>
      <c r="B66" s="18"/>
      <c r="C66" s="18"/>
      <c r="D66" s="18"/>
      <c r="E66" s="18"/>
      <c r="F66" s="18"/>
      <c r="G66" s="18"/>
      <c r="H66" s="18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3">
      <c r="A67" s="26" t="s">
        <v>641</v>
      </c>
      <c r="B67" s="22" t="str">
        <f>IF(B42="Não","",SUM(B44:B65))</f>
        <v/>
      </c>
      <c r="C67" s="18"/>
      <c r="D67" s="18"/>
      <c r="E67" s="18"/>
      <c r="F67" s="18"/>
      <c r="G67" s="18"/>
      <c r="H67" s="18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3">
      <c r="A68" s="18"/>
      <c r="B68" s="18"/>
      <c r="C68" s="18"/>
      <c r="D68" s="18"/>
      <c r="E68" s="18"/>
      <c r="F68" s="18"/>
      <c r="G68" s="18"/>
      <c r="H68" s="18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3">
      <c r="A69" s="18"/>
      <c r="B69" s="18"/>
      <c r="C69" s="18"/>
      <c r="D69" s="18"/>
      <c r="E69" s="18"/>
      <c r="F69" s="18"/>
      <c r="G69" s="18"/>
      <c r="H69" s="18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</sheetData>
  <sheetProtection password="EA6F" sheet="1" objects="1" scenarios="1"/>
  <mergeCells count="1">
    <mergeCell ref="A8:G8"/>
  </mergeCells>
  <conditionalFormatting sqref="G44:G59">
    <cfRule type="cellIs" dxfId="3" priority="4" operator="equal">
      <formula>"1.º"</formula>
    </cfRule>
  </conditionalFormatting>
  <conditionalFormatting sqref="C44:C65">
    <cfRule type="cellIs" dxfId="2" priority="3" operator="equal">
      <formula>"1.º"</formula>
    </cfRule>
  </conditionalFormatting>
  <conditionalFormatting sqref="G17:G36">
    <cfRule type="cellIs" dxfId="1" priority="2" operator="equal">
      <formula>"1.º"</formula>
    </cfRule>
  </conditionalFormatting>
  <conditionalFormatting sqref="C17:C36">
    <cfRule type="cellIs" dxfId="0" priority="1" operator="equal">
      <formula>"1.º"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'ListaUO''s'!$I$2:$I$14</xm:f>
          </x14:formula1>
          <xm:sqref>A12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59A56940D94E42AB5540E93F531B7B" ma:contentTypeVersion="10" ma:contentTypeDescription="Criar um novo documento." ma:contentTypeScope="" ma:versionID="0ed831217914c43dd204a8982d21551e">
  <xsd:schema xmlns:xsd="http://www.w3.org/2001/XMLSchema" xmlns:xs="http://www.w3.org/2001/XMLSchema" xmlns:p="http://schemas.microsoft.com/office/2006/metadata/properties" xmlns:ns2="5246257a-153f-4fb2-a1ce-927635747244" xmlns:ns3="0ac5e8a5-da2c-4788-9d96-9c5d7074b6c2" targetNamespace="http://schemas.microsoft.com/office/2006/metadata/properties" ma:root="true" ma:fieldsID="df41212192a3866869fccd23c54f025c" ns2:_="" ns3:_="">
    <xsd:import namespace="5246257a-153f-4fb2-a1ce-927635747244"/>
    <xsd:import namespace="0ac5e8a5-da2c-4788-9d96-9c5d7074b6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6257a-153f-4fb2-a1ce-927635747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5e8a5-da2c-4788-9d96-9c5d7074b6c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60049A-0526-411A-853B-2B65C98F1BFE}">
  <ds:schemaRefs>
    <ds:schemaRef ds:uri="http://www.w3.org/XML/1998/namespace"/>
    <ds:schemaRef ds:uri="http://schemas.openxmlformats.org/package/2006/metadata/core-properties"/>
    <ds:schemaRef ds:uri="http://purl.org/dc/elements/1.1/"/>
    <ds:schemaRef ds:uri="0ac5e8a5-da2c-4788-9d96-9c5d7074b6c2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5246257a-153f-4fb2-a1ce-92763574724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4CE870-9CFA-40A6-98AA-A27595F8F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46257a-153f-4fb2-a1ce-927635747244"/>
    <ds:schemaRef ds:uri="0ac5e8a5-da2c-4788-9d96-9c5d7074b6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6CA836-8FA3-4A60-B045-8062E31A39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9</vt:i4>
      </vt:variant>
    </vt:vector>
  </HeadingPairs>
  <TitlesOfParts>
    <vt:vector size="9" baseType="lpstr">
      <vt:lpstr>Secundário</vt:lpstr>
      <vt:lpstr>2CEB</vt:lpstr>
      <vt:lpstr>1CEB</vt:lpstr>
      <vt:lpstr>3CEB</vt:lpstr>
      <vt:lpstr>Auxiliar</vt:lpstr>
      <vt:lpstr>ListaUO's</vt:lpstr>
      <vt:lpstr>ResultadosAgrupamentos</vt:lpstr>
      <vt:lpstr>ResultadosEscolasNãoAgrupPúb</vt:lpstr>
      <vt:lpstr>ResultadosEscolasPrivadas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Canto e Castro Loura</dc:creator>
  <cp:lastModifiedBy>DGE</cp:lastModifiedBy>
  <dcterms:created xsi:type="dcterms:W3CDTF">2020-05-09T18:13:12Z</dcterms:created>
  <dcterms:modified xsi:type="dcterms:W3CDTF">2021-06-12T15:30:47Z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0x0101009759A56940D94E42AB5540E93F531B7B</vt:lpwstr>
  </property>
</Properties>
</file>